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COLLE - UFPB\Desktop\"/>
    </mc:Choice>
  </mc:AlternateContent>
  <bookViews>
    <workbookView xWindow="0" yWindow="0" windowWidth="28800" windowHeight="11745"/>
  </bookViews>
  <sheets>
    <sheet name="risco_identificado" sheetId="1" r:id="rId1"/>
    <sheet name="risco_nao_identificado" sheetId="2" r:id="rId2"/>
    <sheet name="Memória 01 - Execução - RP" sheetId="3" r:id="rId3"/>
    <sheet name="Memória 02 - Dotação" sheetId="4" r:id="rId4"/>
    <sheet name=" Memória 03 - Inventário" sheetId="5" r:id="rId5"/>
  </sheets>
  <externalReferences>
    <externalReference r:id="rId6"/>
  </externalReferences>
  <definedNames>
    <definedName name="_xlnm._FilterDatabase" localSheetId="1" hidden="1">risco_nao_identificado!$A$1:$K$1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5" l="1"/>
  <c r="D8" i="4" l="1"/>
  <c r="D7" i="4"/>
  <c r="D4" i="4" s="1"/>
  <c r="D6" i="4"/>
  <c r="D5" i="4"/>
  <c r="C89" i="3"/>
  <c r="C98" i="3" s="1"/>
  <c r="C88" i="3"/>
  <c r="C101" i="3" s="1"/>
  <c r="C87" i="3"/>
  <c r="C86" i="3"/>
  <c r="C95" i="3" s="1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83" i="3" s="1"/>
  <c r="E84" i="3" s="1"/>
</calcChain>
</file>

<file path=xl/sharedStrings.xml><?xml version="1.0" encoding="utf-8"?>
<sst xmlns="http://schemas.openxmlformats.org/spreadsheetml/2006/main" count="592" uniqueCount="344">
  <si>
    <t>Objetivo Estratégico</t>
  </si>
  <si>
    <t>Indicadores</t>
  </si>
  <si>
    <t>Fórmula</t>
  </si>
  <si>
    <t>Periodicidade</t>
  </si>
  <si>
    <t>Valor 2020</t>
  </si>
  <si>
    <t>Valor 2021</t>
  </si>
  <si>
    <t>Meta</t>
  </si>
  <si>
    <t>Valor desejado 2022</t>
  </si>
  <si>
    <t>Valor desejado 2023</t>
  </si>
  <si>
    <t>Unidade de execução</t>
  </si>
  <si>
    <t>Unidade gestora do risco</t>
  </si>
  <si>
    <t>Risco</t>
  </si>
  <si>
    <t>P</t>
  </si>
  <si>
    <t>I</t>
  </si>
  <si>
    <t>Nível de risco</t>
  </si>
  <si>
    <t>Ação</t>
  </si>
  <si>
    <t>Providência</t>
  </si>
  <si>
    <t>Classificação do risco</t>
  </si>
  <si>
    <t>O risco se materializou?</t>
  </si>
  <si>
    <t>A providência foi realizada?</t>
  </si>
  <si>
    <t>A ocorrência do risco comprometeu a execução da meta?</t>
  </si>
  <si>
    <t>Foi realizada alguma outra ação para a mitigação do riscos?</t>
  </si>
  <si>
    <t>Se sim, descreva a ação realizada</t>
  </si>
  <si>
    <t>ORC.01</t>
  </si>
  <si>
    <t>ORC.01.I2. Percentual de Restos a Pagar inscritos (RPins)</t>
  </si>
  <si>
    <t>RPins= [Restos a pagar inscritos/ orçamento empenhado] x100</t>
  </si>
  <si>
    <t>Anual</t>
  </si>
  <si>
    <t xml:space="preserve">43,07%*
*Fonte: Tesouro Gerencial (considerando todas as UGs ativas em 2020).
</t>
  </si>
  <si>
    <t>31,9% (PRA)
45,2% (SOF)
28,0% (CCA) 
66,0% (CCHSA)</t>
  </si>
  <si>
    <t>Reduzir o RPins para 25%.</t>
  </si>
  <si>
    <t>PRA / SOF / CCA / CCHSA</t>
  </si>
  <si>
    <t>PRA</t>
  </si>
  <si>
    <t>Realização de contratações e aquisições nos últimos meses do ano sem o prazo necessário para entrega</t>
  </si>
  <si>
    <t>3 - Moderada</t>
  </si>
  <si>
    <t>4 - Alto</t>
  </si>
  <si>
    <t>Alto ( P x I = 10, 12, 15 ou 16)</t>
  </si>
  <si>
    <t>Compartilhar</t>
  </si>
  <si>
    <t>Realizar planejamento com as unidades em conjunto com a PROPLAN prevendo a maior parte da execução até o mês de setembro</t>
  </si>
  <si>
    <t>Financeiro/Orçamentário</t>
  </si>
  <si>
    <t>Não entrega dos bens ou serviços adquiridos no prazo estabelecido no edital</t>
  </si>
  <si>
    <t>Reduzir</t>
  </si>
  <si>
    <t>Realizar cobranças e apuração de responsabilidade dos fornecedores que não entregam os materiais ou serviços no prazo determinado.</t>
  </si>
  <si>
    <t>Operacional - eventos externos</t>
  </si>
  <si>
    <t>ORC.01.I3. Taxa de Execução Financeira (TEF)</t>
  </si>
  <si>
    <t>TEF = (∑𝐸𝑒𝑓/∑𝑅𝑒𝑐) 𝑥 100)
∑Eef = somatório dos valores de todos os empenhos efetivos; ∑Rec= total de recursos disponibilizados</t>
  </si>
  <si>
    <t>99,48%*
*Fonte: Relatório de Gestão 2020.</t>
  </si>
  <si>
    <t>99,62% (PRA)
99,80% (SOF)
99,80% (CCA) 
98,35% (CCHSA)</t>
  </si>
  <si>
    <t>Atingir uma TEF de 100%.</t>
  </si>
  <si>
    <t>Não possuir licitações homologadas suficientes</t>
  </si>
  <si>
    <t>2 - Baixa</t>
  </si>
  <si>
    <t>Moderado ( P x I = 5, 6, 8 ou 9)</t>
  </si>
  <si>
    <t>Fazer um planejamento de licitações e realizar ações com as unidades demandantes para que estas formalizem suas demandas para serem licitadas.</t>
  </si>
  <si>
    <t>Operacional - processos internos</t>
  </si>
  <si>
    <t>PInf.Se.01</t>
  </si>
  <si>
    <t>PInf.Se.01.I7.Taxa de Unidades inventariadas (TUIv)</t>
  </si>
  <si>
    <t>TUIv = (Número de Unidades Inventariadas/Total de Unidades)x100</t>
  </si>
  <si>
    <t>PRA: 47%
SOF: 96%
CCA e CCHSA: 0%</t>
  </si>
  <si>
    <t>Atingir 90% das unidades inventariadas</t>
  </si>
  <si>
    <t>UNIDADES GESTORAS</t>
  </si>
  <si>
    <t>As Unidades não indicarem servidor para atuar como gestor de patrimônio com a atribuição de realizar o inventário da unidade periodicamente</t>
  </si>
  <si>
    <t>Solicitar que as unidades encaminhem as indicações ou alterações dos gestores de patrimônio por processo e elaborar Portaria de nomeação.</t>
  </si>
  <si>
    <t>Inventário ficar desatualizado por haver mudança de bens de um lugar para o outro sem comunicação ao gestor de patrimônio da unidade e à Divisão e Patrimônio</t>
  </si>
  <si>
    <t>5 - Muito alto</t>
  </si>
  <si>
    <t>Criar normativas e ações de conscientização sobre a importância do controle patrimonial e sobre os procedimentos para todos os servidores.</t>
  </si>
  <si>
    <t>Comunicação</t>
  </si>
  <si>
    <t>PI.Gad.01</t>
  </si>
  <si>
    <t>PI.GAd.01.I4.Taxa de processos de aquisições e contratações alinhados ao PDI e PAC vigentes.</t>
  </si>
  <si>
    <t>TPAC = (quantidade de processos de aquisições e contratações alinhados/total da quantidade de processos de aquisições e contratações)* 100</t>
  </si>
  <si>
    <t>anual</t>
  </si>
  <si>
    <t>-</t>
  </si>
  <si>
    <t>Alinhamento de 100% dos processos de compras e aquisições ao PDI e PAC vigente.</t>
  </si>
  <si>
    <t>UNIDADES GESTORAS /PROPLAN</t>
  </si>
  <si>
    <t>Demandas não previstas, emergenciais ou urgentes</t>
  </si>
  <si>
    <t>3 - Moderado</t>
  </si>
  <si>
    <t>As unidades solicitantes não conhecerem o conteúdo do PDI e terem dificuldade de alinhar sua demanda a este.</t>
  </si>
  <si>
    <t>PROPLAN dar publicidade ao conteúdo do PDI e elaborar material informativo de como as Unidades podem e devem alinhar suas demandas ao PDI.</t>
  </si>
  <si>
    <t>PI.GAd.01.I5. Taxa de servidores que atuam nos procedimentos de compras/contratações/licitações com capacitação atualizada - TSPCA</t>
  </si>
  <si>
    <t>TSPCA= (SPCA/SPC)*100
Legenda:
SPCA = número de servidores que atuam nos procedimentos de compras/contratações/licitações com capacitação atualizada
SPC = número de servidores que atuam nos procedimentos de compras/contratações/licitações na UFPB.</t>
  </si>
  <si>
    <t>Obter uma taxa de 50% por ano</t>
  </si>
  <si>
    <t>UASGs</t>
  </si>
  <si>
    <t>Falta de recurso orçamentário para custear inscrições de cursos externos</t>
  </si>
  <si>
    <t>Desinteresse dos servidores em participar dos cursos</t>
  </si>
  <si>
    <t>Conscientizar e incentivar os servidores da importância de se capacitar. Planejar as capacitações dos servidores em conjunto de forma que estes participem e compartilhem seus aprendizados e experiências.</t>
  </si>
  <si>
    <t>Operacional - pessoas</t>
  </si>
  <si>
    <t>Falta de tempo dos servidores para participar devido a sobrecarga de trabalho</t>
  </si>
  <si>
    <t>4 - Alta</t>
  </si>
  <si>
    <t>Realizar planejamento de capacitações de forma compartilhada, de forma que não se ausentem muitos servidores do mesmo setor e de forma que um servidor possa cobrir as atribuições do servidor que está realizando a capacitação durante sua ausência.</t>
  </si>
  <si>
    <t>Ocorreu algum outro risco/evento não mapeado?</t>
  </si>
  <si>
    <t>Se sim, qual foi o risco/evento?</t>
  </si>
  <si>
    <t>Foi realizada alguma providência para reduzir o impacto do risco?</t>
  </si>
  <si>
    <t>Se sim, qual foi a providência?</t>
  </si>
  <si>
    <t>O risco/evento comprometeu o cumprimento da meta?</t>
  </si>
  <si>
    <t>Não</t>
  </si>
  <si>
    <t>Sim</t>
  </si>
  <si>
    <t>Valor 2022</t>
  </si>
  <si>
    <t>Foi criado mais um setor de cobrança. Este novo setor é focado nas contratações de serviço.</t>
  </si>
  <si>
    <t>PRA: 100%</t>
  </si>
  <si>
    <t>PRA: 15,09%</t>
  </si>
  <si>
    <t xml:space="preserve"> A PRA sofreu redução no quadro de servidores em decorrência de aposentadorias, servidores aprovados em outros concursos e servidores removidos. Deste modo foram abertos processos junto a PROGEP requerendo a recomposição do quadro de servidores.</t>
  </si>
  <si>
    <t>Item Informação</t>
  </si>
  <si>
    <t>29</t>
  </si>
  <si>
    <t>50</t>
  </si>
  <si>
    <t>Total</t>
  </si>
  <si>
    <t>DESPESAS EMPENHADAS (CONTROLE EMPENHO)</t>
  </si>
  <si>
    <t>RESTOS A PAGAR INSCRITOS (PROC E N PROC)</t>
  </si>
  <si>
    <t>PAGO</t>
  </si>
  <si>
    <t>Natureza Despesa Detalhada</t>
  </si>
  <si>
    <t>Movim. Líquido - R$ (Item Informação)</t>
  </si>
  <si>
    <t>33901414</t>
  </si>
  <si>
    <t>DIARIAS NO PAIS</t>
  </si>
  <si>
    <t>33901416</t>
  </si>
  <si>
    <t>DIARIAS NO EXTERIOR</t>
  </si>
  <si>
    <t>33901801</t>
  </si>
  <si>
    <t>BOLSAS DE ESTUDO NO PAIS</t>
  </si>
  <si>
    <t>33901804</t>
  </si>
  <si>
    <t>AUXILIOS PARA DESENV. DE ESTUDOS E PESQUISAS</t>
  </si>
  <si>
    <t>33902001</t>
  </si>
  <si>
    <t>AUXILIO A PESQUISADORES</t>
  </si>
  <si>
    <t>33903004</t>
  </si>
  <si>
    <t>GAS E OUTROS MATERIAIS ENGARRAFADOS</t>
  </si>
  <si>
    <t>33903006</t>
  </si>
  <si>
    <t>ALIMENTOS PARA ANIMAIS</t>
  </si>
  <si>
    <t>33903007</t>
  </si>
  <si>
    <t>GENEROS DE ALIMENTACAO</t>
  </si>
  <si>
    <t>33903010</t>
  </si>
  <si>
    <t>MATERIAL ODONTOLOGICO</t>
  </si>
  <si>
    <t>33903011</t>
  </si>
  <si>
    <t>MATERIAL QUIMICO</t>
  </si>
  <si>
    <t>33903016</t>
  </si>
  <si>
    <t>MATERIAL DE EXPEDIENTE</t>
  </si>
  <si>
    <t>33903017</t>
  </si>
  <si>
    <t>MATERIAL DE TIC - MATERIAL DE CONSUMO</t>
  </si>
  <si>
    <t>33903019</t>
  </si>
  <si>
    <t>MATERIAL DE ACONDICIONAMENTO E EMBALAGEM</t>
  </si>
  <si>
    <t>33903020</t>
  </si>
  <si>
    <t>MATERIAL DE CAMA, MESA E BANHO</t>
  </si>
  <si>
    <t>33903021</t>
  </si>
  <si>
    <t>MATERIAL DE COPA E COZINHA</t>
  </si>
  <si>
    <t>33903022</t>
  </si>
  <si>
    <t>MATERIAL DE LIMPEZA E PROD. DE HIGIENIZACAO</t>
  </si>
  <si>
    <t>33903023</t>
  </si>
  <si>
    <t>UNIFORMES, TECIDOS E AVIAMENTOS</t>
  </si>
  <si>
    <t>33903024</t>
  </si>
  <si>
    <t>MATERIAL P/ MANUT.DE BENS IMOVEIS/INSTALACOES</t>
  </si>
  <si>
    <t>33903025</t>
  </si>
  <si>
    <t>MATERIAL P/ MANUTENCAO DE BENS MOVEIS</t>
  </si>
  <si>
    <t>33903026</t>
  </si>
  <si>
    <t>MATERIAL ELETRICO E ELETRONICO</t>
  </si>
  <si>
    <t>33903028</t>
  </si>
  <si>
    <t>MATERIAL DE PROTECAO E SEGURANCA</t>
  </si>
  <si>
    <t>33903029</t>
  </si>
  <si>
    <t>MATERIAL P/ AUDIO, VIDEO E FOTO</t>
  </si>
  <si>
    <t>33903035</t>
  </si>
  <si>
    <t>MATERIAL LABORATORIAL</t>
  </si>
  <si>
    <t>33903036</t>
  </si>
  <si>
    <t>MATERIAL HOSPITALAR</t>
  </si>
  <si>
    <t>33903039</t>
  </si>
  <si>
    <t>MATERIAL P/ MANUTENCAO DE VEICULOS</t>
  </si>
  <si>
    <t>33903041</t>
  </si>
  <si>
    <t>MATERIAL P/ UTILIZACAO EM GRAFICA</t>
  </si>
  <si>
    <t>33903042</t>
  </si>
  <si>
    <t>FERRAMENTAS</t>
  </si>
  <si>
    <t>33903043</t>
  </si>
  <si>
    <t>MATERIAL P/ REABILITACAO PROFISSIONAL</t>
  </si>
  <si>
    <t>33903203</t>
  </si>
  <si>
    <t>MATERIAL DESTINADO A ASSISTENCIA SOCIAL</t>
  </si>
  <si>
    <t>33903301</t>
  </si>
  <si>
    <t>PASSAGENS PARA O PAIS</t>
  </si>
  <si>
    <t>33903302</t>
  </si>
  <si>
    <t>PASSAGENS PARA O EXTERIOR</t>
  </si>
  <si>
    <t>33903602</t>
  </si>
  <si>
    <t>DIARIAS A COLABORADORES EVENTUAIS NO PAIS</t>
  </si>
  <si>
    <t>33903606</t>
  </si>
  <si>
    <t>SERVICOS TECNICOS PROFISSIONAIS</t>
  </si>
  <si>
    <t>33903607</t>
  </si>
  <si>
    <t>ESTAGIARIOS</t>
  </si>
  <si>
    <t>33903628</t>
  </si>
  <si>
    <t>GRATIFICACAO POR ENCARGO DE CURSO E CONCURSO - GECC</t>
  </si>
  <si>
    <t>33903659</t>
  </si>
  <si>
    <t>SERVICOS DE AUDIO, VIDEO E FOTO</t>
  </si>
  <si>
    <t>33903901</t>
  </si>
  <si>
    <t>ASSINATURAS DE PERIODICOS E ANUIDADES</t>
  </si>
  <si>
    <t>33903903</t>
  </si>
  <si>
    <t>COMISSOES E CORRETAGENS</t>
  </si>
  <si>
    <t>33903904</t>
  </si>
  <si>
    <t>DIREITOS AUTORAIS</t>
  </si>
  <si>
    <t>33903905</t>
  </si>
  <si>
    <t>33903912</t>
  </si>
  <si>
    <t>LOCACAO DE MAQUINAS E EQUIPAMENTOS</t>
  </si>
  <si>
    <t>33903914</t>
  </si>
  <si>
    <t>LOCACAO BENS MOV. OUT.NATUREZAS E INTANGIVEIS</t>
  </si>
  <si>
    <t>33903917</t>
  </si>
  <si>
    <t>MANUT. E CONSERV. DE MAQUINAS E EQUIPAMENTOS</t>
  </si>
  <si>
    <t>33903922</t>
  </si>
  <si>
    <t>EXPOSICOES, CONGRESSOS E CONFERENCIAS</t>
  </si>
  <si>
    <t>33903923</t>
  </si>
  <si>
    <t>FESTIVIDADES E HOMENAGENS</t>
  </si>
  <si>
    <t>33903941</t>
  </si>
  <si>
    <t>FORNECIMENTO DE ALIMENTACAO</t>
  </si>
  <si>
    <t>33903947</t>
  </si>
  <si>
    <t>SERVICOS DE COMUNICACAO EM GERAL</t>
  </si>
  <si>
    <t>33903948</t>
  </si>
  <si>
    <t>SERVICO DE SELECAO E TREINAMENTO</t>
  </si>
  <si>
    <t>33903950</t>
  </si>
  <si>
    <t>SERV.MEDICO-HOSPITAL.,ODONTOL.E LABORATORIAIS</t>
  </si>
  <si>
    <t>33903951</t>
  </si>
  <si>
    <t>SERVICOS DE ANALISES E PESQUISAS CIENTIFICAS</t>
  </si>
  <si>
    <t>33903962</t>
  </si>
  <si>
    <t>SERVICOS DE PRODUCAO INDUSTRIAL</t>
  </si>
  <si>
    <t>33903963</t>
  </si>
  <si>
    <t>SERVICOS GRAFICOS E EDITORIAIS</t>
  </si>
  <si>
    <t>33903965</t>
  </si>
  <si>
    <t>SERVICOS DE APOIO AO ENSINO</t>
  </si>
  <si>
    <t>33903966</t>
  </si>
  <si>
    <t>SERVICOS JUDICIARIOS</t>
  </si>
  <si>
    <t>33903969</t>
  </si>
  <si>
    <t>SEGUROS EM GERAL</t>
  </si>
  <si>
    <t>33903970</t>
  </si>
  <si>
    <t>CONFECCAO DE UNIFORMES, BANDEIRAS E FLAMULAS</t>
  </si>
  <si>
    <t>33903971</t>
  </si>
  <si>
    <t>CONFECCAO DE MATERIAL DE ACONDIC. E EMBALAGEM</t>
  </si>
  <si>
    <t>33903979</t>
  </si>
  <si>
    <t>SERV. DE APOIO ADMIN., TECNICO E OPERACIONAL</t>
  </si>
  <si>
    <t>33903980</t>
  </si>
  <si>
    <t>HOSPEDAGENS</t>
  </si>
  <si>
    <t>33903981</t>
  </si>
  <si>
    <t>SERVICOS BANCARIOS</t>
  </si>
  <si>
    <t>33903984</t>
  </si>
  <si>
    <t>SERVICOS DE OUTSOURCING - ALMOXARIFADO VIRTUAL</t>
  </si>
  <si>
    <t>33904006</t>
  </si>
  <si>
    <t>LOCACAO DE SOFTWARES</t>
  </si>
  <si>
    <t>33904011</t>
  </si>
  <si>
    <t>SUPORTE DE INFRAESTRUTURA DE TIC</t>
  </si>
  <si>
    <t>33904012</t>
  </si>
  <si>
    <t>MANUTENCAO E CONSERVACAO DE EQUIPAMENTOS DE TIC</t>
  </si>
  <si>
    <t>33904016</t>
  </si>
  <si>
    <t>OUTSOURCING DE IMPRESSAO</t>
  </si>
  <si>
    <t>33904023</t>
  </si>
  <si>
    <t>EMISSAO DE CERTIFICADOS DIGITAIS</t>
  </si>
  <si>
    <t>44905204</t>
  </si>
  <si>
    <t>APARELHOS DE MEDICAO E ORIENTACAO</t>
  </si>
  <si>
    <t>44905208</t>
  </si>
  <si>
    <t>APAR.EQUIP.UTENS.MED.,ODONT,LABOR.HOSPIT.</t>
  </si>
  <si>
    <t>44905212</t>
  </si>
  <si>
    <t>APARELHOS E UTENSILIOS DOMESTICOS</t>
  </si>
  <si>
    <t>44905224</t>
  </si>
  <si>
    <t>EQUIPAMENTO DE PROTECAO, SEGURANCA E  SOCORRO</t>
  </si>
  <si>
    <t>44905230</t>
  </si>
  <si>
    <t>MAQUINAS E EQUIPAMENTOS ENERGETICOS</t>
  </si>
  <si>
    <t>44905233</t>
  </si>
  <si>
    <t>EQUIPAMENTOS PARA AUDIO, VIDEO E FOTO</t>
  </si>
  <si>
    <t>44905234</t>
  </si>
  <si>
    <t>MAQUINAS, UTENSILIOS E EQUIPAMENTOS  DIVERSOS</t>
  </si>
  <si>
    <t>44905235</t>
  </si>
  <si>
    <t>MATERIAL DE TIC (PERMANENTE)</t>
  </si>
  <si>
    <t>44905237</t>
  </si>
  <si>
    <t>EQUIPAMENTOS DE TIC - ATIVOS DE REDE</t>
  </si>
  <si>
    <t>44905238</t>
  </si>
  <si>
    <t>MAQ., FERRAMENTAS  E  UTENSILIOS  DE  OFICINA</t>
  </si>
  <si>
    <t>44905241</t>
  </si>
  <si>
    <t>EQUIPAMENTOS DE TIC - COMPUTADORES</t>
  </si>
  <si>
    <t>44905242</t>
  </si>
  <si>
    <t>MOBILIARIO EM GERAL</t>
  </si>
  <si>
    <t>44905248</t>
  </si>
  <si>
    <t>VEICULOS DIVERSOS</t>
  </si>
  <si>
    <t>DOTAÇÃO</t>
  </si>
  <si>
    <t>EMPENHADA</t>
  </si>
  <si>
    <t>DISPONÍVEL</t>
  </si>
  <si>
    <t>RESTOS A PAGAR</t>
  </si>
  <si>
    <t>Percentual de execução</t>
  </si>
  <si>
    <t>Dotação empenhada / Dotação</t>
  </si>
  <si>
    <t xml:space="preserve">Percentual de Restos a Pagar inscritos </t>
  </si>
  <si>
    <t>Restos a pagar / Empenhada</t>
  </si>
  <si>
    <t>Percentual não executado</t>
  </si>
  <si>
    <t>Disponível / Dotação</t>
  </si>
  <si>
    <t>13</t>
  </si>
  <si>
    <t>17</t>
  </si>
  <si>
    <t>18</t>
  </si>
  <si>
    <t>19</t>
  </si>
  <si>
    <t>20</t>
  </si>
  <si>
    <t>DOTACAO ATUALIZADA</t>
  </si>
  <si>
    <t>DESTAQUE RECEBIDO</t>
  </si>
  <si>
    <t>DESTAQUE CONCEDIDO</t>
  </si>
  <si>
    <t>CREDITO DISPONIVEL</t>
  </si>
  <si>
    <t>CREDITO INDISPONIVEL</t>
  </si>
  <si>
    <t>UG Executora</t>
  </si>
  <si>
    <t>153065</t>
  </si>
  <si>
    <t>UNIVERSIDADE FEDERAL DA PARAIBA</t>
  </si>
  <si>
    <t>153066</t>
  </si>
  <si>
    <t>SUPERINTENDENCIA DE ORCAMENTO E FINANCAS/UFPB</t>
  </si>
  <si>
    <t>153071</t>
  </si>
  <si>
    <t>HOSPITAL UNIVERSITARIO LAURO WANDERLEY-UFPB</t>
  </si>
  <si>
    <t>153073</t>
  </si>
  <si>
    <t>CENTRO DE CIENCIAS AGRARIAS DA UFPB</t>
  </si>
  <si>
    <t>153074</t>
  </si>
  <si>
    <t>CENTRO DE CIENC.HUMA. SOC. E AGRARIAS DA UFPB</t>
  </si>
  <si>
    <t>Dotação da PRA ultilizada para o cálculo dos índices = Dotação Atualizaza + Destaque Recebido - Destaque Concedido - Dotações das outras UASG's</t>
  </si>
  <si>
    <t>Dotação das outras UASG's = Despesas empenhadas + Crédito Disponível</t>
  </si>
  <si>
    <t>37,28% (PRA)</t>
  </si>
  <si>
    <t>99,98% (PRA)</t>
  </si>
  <si>
    <t>Foi publicado um calendário de compras para a formalização das demandas, resultando um valor licitado muito superior as dotações orçamentárias detalhadas para as unidades requisitates. Posteriormente foi divulgado um calendário para execução orçamentária.</t>
  </si>
  <si>
    <t>As unidades requisitantes não enviarem suas demandas para empenhar.</t>
  </si>
  <si>
    <t>Elaborar calendário de envio de demandas e requisições para empenho.</t>
  </si>
  <si>
    <t>O recurso não utilizado pelas unidades foi realocado na Reitoria para o atendimento de outras despesas institucionais.</t>
  </si>
  <si>
    <t>Realizar ações em conjunto com a PROPLAN de conscientização das unidades demandantes para prever suas demandas no prazo de elaboração do PAC e alinhá-las ao PDI. Solicitar que a Unidade solicitante da demanda urgente ou não prevista inclua sua demanda no PAC com a justificativa de inclusão fora do prazo.</t>
  </si>
  <si>
    <t xml:space="preserve">Foi solicitado as unidades requisitantes que alterassem (inclução, redução ou exclusão) o quantitativos dos itens no PCA. </t>
  </si>
  <si>
    <t>1. Realizar planejamento orçamentário com reserva de orçamento destinado à capacitação dos servidores de compras e contratações; 2. Incentivar os servidores a se inscreverem nos cursos gratuitos fornecidos pela UFPB e pela ENAP.</t>
  </si>
  <si>
    <t>* As despesas empenhadas, bem como as dotações e os restos a pagar foram obitidas através dos elementos de despesa acima elencados.</t>
  </si>
  <si>
    <t>UGR</t>
  </si>
  <si>
    <t>UNIDADES</t>
  </si>
  <si>
    <t>UNIVERSIDADE FEDERAL DA PARAIBA   /  GESTÃO 15231</t>
  </si>
  <si>
    <t>REITORIA</t>
  </si>
  <si>
    <t>PRÓ-REITORIA DE ADMINISTRAÇÃO (PRA)</t>
  </si>
  <si>
    <t>PRÓ-REITORIA DE PLANEJAMENTO (PROPLAN)</t>
  </si>
  <si>
    <t>PRÓ-REITORIA DE GRADUAÇÃO (PRG)</t>
  </si>
  <si>
    <t>PRÓ-REITORIA DE ASSUNTOS COMUNITÁRIOS (PRAC)</t>
  </si>
  <si>
    <t>PRÓ-REITORIA DE ASSIST. E PROMOÇÃO A ESTUDANDES (PRAPE)</t>
  </si>
  <si>
    <t>PRÓ-REITORIA P/ ASSUNTOS DO INTERIOR DA UFPB</t>
  </si>
  <si>
    <t>PRÓ-REITORIA DE PÓS-GRADUAÇÃO E PESQUISA (PRPG)</t>
  </si>
  <si>
    <t>PRÓ-REITORIA DE GESTÃO DE PESSOAS (PROGEP)</t>
  </si>
  <si>
    <t>EDITORA UNIVERSITÁRIA</t>
  </si>
  <si>
    <t>NÚCLEO DE TECNOLOGIA DA INFORMÁTICA (NTI)</t>
  </si>
  <si>
    <t>BIBLIOTECA CENTRAL DA UFPB</t>
  </si>
  <si>
    <t>CENTRO DE CIÊNCIAS SOCIAIS APLICADAS (CCSA)</t>
  </si>
  <si>
    <t>CENTRO DE CIÊNCIAS HUMANAS LETRAS E ARTES (CCHLA)</t>
  </si>
  <si>
    <t>CENTRO DE CIÊNCIAS DA SAUDE (CCS)</t>
  </si>
  <si>
    <t>CENTRO DE TECNOLOGIA (CT)</t>
  </si>
  <si>
    <t>CENTRO DE EDUCAÇÃO (CE)</t>
  </si>
  <si>
    <t>CENTRO DE CIÊNCIAS JURÍDICAS (CCJ)</t>
  </si>
  <si>
    <t>CENTRO DE CIÊNCIAS MÉDICAS (CCM)</t>
  </si>
  <si>
    <t>CENTRO DE ENERGIAS ALTERNATIVAS RENOVÁVEIS (CEAR)</t>
  </si>
  <si>
    <t>CENTRO DE COMUNICAÇÃO, TURISMO E ARTES (CCTA)</t>
  </si>
  <si>
    <t>CENTRO DE BIOTECNOLOGIA</t>
  </si>
  <si>
    <t>CENTRO DE INFORMÁTICA</t>
  </si>
  <si>
    <t>CENTRO DE CIÊNCIAS APLICADAS E EDUCAÇÃO (CCAE)</t>
  </si>
  <si>
    <t>CENTRO DE ENSINO À DISTÂNCIA - UEAD</t>
  </si>
  <si>
    <t>IPEFARM</t>
  </si>
  <si>
    <t>STATUS</t>
  </si>
  <si>
    <t>Concluído</t>
  </si>
  <si>
    <t>Não realizado</t>
  </si>
  <si>
    <t>CENTRO DE TECNOLOGIA E DESEVOLVIMENTO REGIONAL (CTDR)</t>
  </si>
  <si>
    <t>Quantidade de unidades concluidas</t>
  </si>
  <si>
    <t>Total de UGRs</t>
  </si>
  <si>
    <t>88,89 (PRA)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</si>
</sst>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#,##0.00_);\(#,##0.00\)"/>
  </numFmts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A9A9A9"/>
      </patternFill>
    </fill>
    <fill>
      <patternFill patternType="solid">
        <fgColor rgb="FF6688C1"/>
      </patternFill>
    </fill>
    <fill>
      <patternFill patternType="solid">
        <fgColor rgb="FFD3E6F8"/>
      </patternFill>
    </fill>
    <fill>
      <patternFill patternType="solid">
        <fgColor rgb="FF334F7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rgb="FF808080"/>
      </top>
      <bottom style="thick">
        <color rgb="FFFFFFFF"/>
      </bottom>
      <diagonal/>
    </border>
    <border>
      <left style="thick">
        <color rgb="FFFFFFFF"/>
      </left>
      <right style="thin">
        <color rgb="FF808080"/>
      </right>
      <top style="thin">
        <color rgb="FF808080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 style="thin">
        <color rgb="FF808080"/>
      </right>
      <top/>
      <bottom style="thick">
        <color rgb="FFFFFFFF"/>
      </bottom>
      <diagonal/>
    </border>
    <border>
      <left style="thick">
        <color rgb="FFFFFFFF"/>
      </left>
      <right/>
      <top/>
      <bottom style="thin">
        <color rgb="FF808080"/>
      </bottom>
      <diagonal/>
    </border>
    <border>
      <left style="thick">
        <color rgb="FFFFFFFF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ck">
        <color rgb="FFFFFFFF"/>
      </bottom>
      <diagonal/>
    </border>
    <border>
      <left/>
      <right/>
      <top style="thin">
        <color rgb="FF808080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n">
        <color rgb="FF808080"/>
      </left>
      <right/>
      <top/>
      <bottom style="thick">
        <color rgb="FFFFFFFF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left" vertical="center" wrapText="1"/>
    </xf>
    <xf numFmtId="164" fontId="6" fillId="7" borderId="4" xfId="0" applyNumberFormat="1" applyFont="1" applyFill="1" applyBorder="1" applyAlignment="1">
      <alignment horizontal="right" vertical="center"/>
    </xf>
    <xf numFmtId="164" fontId="5" fillId="8" borderId="5" xfId="0" applyNumberFormat="1" applyFont="1" applyFill="1" applyBorder="1" applyAlignment="1">
      <alignment horizontal="right" vertical="center"/>
    </xf>
    <xf numFmtId="164" fontId="5" fillId="8" borderId="4" xfId="0" applyNumberFormat="1" applyFont="1" applyFill="1" applyBorder="1" applyAlignment="1">
      <alignment horizontal="right" vertical="center"/>
    </xf>
    <xf numFmtId="164" fontId="5" fillId="8" borderId="6" xfId="0" applyNumberFormat="1" applyFont="1" applyFill="1" applyBorder="1" applyAlignment="1">
      <alignment horizontal="right" vertical="center"/>
    </xf>
    <xf numFmtId="164" fontId="5" fillId="8" borderId="7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7" fillId="0" borderId="0" xfId="0" applyFont="1"/>
    <xf numFmtId="2" fontId="0" fillId="0" borderId="0" xfId="0" applyNumberFormat="1"/>
    <xf numFmtId="0" fontId="4" fillId="5" borderId="9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left" vertical="center" wrapText="1"/>
    </xf>
    <xf numFmtId="164" fontId="5" fillId="6" borderId="4" xfId="0" applyNumberFormat="1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164" fontId="5" fillId="6" borderId="6" xfId="0" applyNumberFormat="1" applyFont="1" applyFill="1" applyBorder="1" applyAlignment="1">
      <alignment horizontal="left" vertical="center" wrapText="1"/>
    </xf>
    <xf numFmtId="164" fontId="6" fillId="7" borderId="6" xfId="0" applyNumberFormat="1" applyFont="1" applyFill="1" applyBorder="1" applyAlignment="1">
      <alignment horizontal="right" vertical="center"/>
    </xf>
    <xf numFmtId="164" fontId="6" fillId="7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3" borderId="1" xfId="0" applyFont="1" applyFill="1" applyBorder="1"/>
    <xf numFmtId="0" fontId="10" fillId="0" borderId="1" xfId="0" applyFont="1" applyBorder="1"/>
    <xf numFmtId="0" fontId="10" fillId="3" borderId="1" xfId="0" applyFont="1" applyFill="1" applyBorder="1" applyAlignment="1">
      <alignment vertical="top" wrapText="1"/>
    </xf>
    <xf numFmtId="0" fontId="11" fillId="0" borderId="0" xfId="0" applyFont="1"/>
    <xf numFmtId="0" fontId="10" fillId="9" borderId="1" xfId="0" applyFont="1" applyFill="1" applyBorder="1" applyAlignment="1">
      <alignment horizontal="center" vertical="center" wrapText="1"/>
    </xf>
    <xf numFmtId="0" fontId="10" fillId="9" borderId="0" xfId="0" applyFont="1" applyFill="1"/>
    <xf numFmtId="0" fontId="10" fillId="9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10" borderId="1" xfId="0" applyFont="1" applyFill="1" applyBorder="1"/>
    <xf numFmtId="0" fontId="12" fillId="10" borderId="1" xfId="0" applyFont="1" applyFill="1" applyBorder="1" applyAlignment="1">
      <alignment horizontal="center"/>
    </xf>
    <xf numFmtId="0" fontId="0" fillId="9" borderId="1" xfId="0" applyFill="1" applyBorder="1"/>
    <xf numFmtId="10" fontId="0" fillId="9" borderId="1" xfId="0" applyNumberFormat="1" applyFill="1" applyBorder="1"/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%20-%20DM/Desktop/Relat&#243;rio%20de%20Gest&#227;o%202023/Relat&#243;rio%20-%20Dados%20da%20Execu&#231;&#227;o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hall modificado empen"/>
      <sheetName val="Dotação"/>
      <sheetName val="Dispensa"/>
      <sheetName val="Inexigibilidade"/>
      <sheetName val="Pregão"/>
    </sheetNames>
    <sheetDataSet>
      <sheetData sheetId="0" refreshError="1"/>
      <sheetData sheetId="1">
        <row r="4">
          <cell r="D4">
            <v>72308961.700000003</v>
          </cell>
          <cell r="H4">
            <v>15576.3500000238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4" workbookViewId="0">
      <selection activeCell="H6" sqref="H6"/>
    </sheetView>
  </sheetViews>
  <sheetFormatPr defaultRowHeight="12.75" x14ac:dyDescent="0.2"/>
  <cols>
    <col min="1" max="1" width="16" style="45" customWidth="1"/>
    <col min="2" max="2" width="28.85546875" style="45" customWidth="1"/>
    <col min="3" max="3" width="21.28515625" style="45" customWidth="1"/>
    <col min="4" max="4" width="20.85546875" style="45" customWidth="1"/>
    <col min="5" max="5" width="29.85546875" style="45" customWidth="1"/>
    <col min="6" max="6" width="13.140625" style="45" customWidth="1"/>
    <col min="7" max="7" width="13.140625" style="49" customWidth="1"/>
    <col min="8" max="12" width="9.140625" style="45"/>
    <col min="13" max="13" width="30.42578125" style="45" customWidth="1"/>
    <col min="14" max="17" width="9.140625" style="45"/>
    <col min="18" max="18" width="33.5703125" style="45" customWidth="1"/>
    <col min="19" max="24" width="22.7109375" style="45" customWidth="1"/>
    <col min="25" max="16384" width="9.140625" style="45"/>
  </cols>
  <sheetData>
    <row r="1" spans="1:24" ht="38.25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5" t="s">
        <v>94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10</v>
      </c>
      <c r="M1" s="34" t="s">
        <v>11</v>
      </c>
      <c r="N1" s="34" t="s">
        <v>12</v>
      </c>
      <c r="O1" s="34" t="s">
        <v>13</v>
      </c>
      <c r="P1" s="34" t="s">
        <v>14</v>
      </c>
      <c r="Q1" s="34" t="s">
        <v>15</v>
      </c>
      <c r="R1" s="34" t="s">
        <v>16</v>
      </c>
      <c r="S1" s="34" t="s">
        <v>17</v>
      </c>
      <c r="T1" s="34" t="s">
        <v>18</v>
      </c>
      <c r="U1" s="34" t="s">
        <v>19</v>
      </c>
      <c r="V1" s="34" t="s">
        <v>20</v>
      </c>
      <c r="W1" s="34" t="s">
        <v>21</v>
      </c>
      <c r="X1" s="34" t="s">
        <v>22</v>
      </c>
    </row>
    <row r="2" spans="1:24" s="51" customFormat="1" ht="63.75" x14ac:dyDescent="0.2">
      <c r="A2" s="36" t="s">
        <v>23</v>
      </c>
      <c r="B2" s="36" t="s">
        <v>24</v>
      </c>
      <c r="C2" s="36" t="s">
        <v>25</v>
      </c>
      <c r="D2" s="36" t="s">
        <v>26</v>
      </c>
      <c r="E2" s="36" t="s">
        <v>27</v>
      </c>
      <c r="F2" s="36" t="s">
        <v>28</v>
      </c>
      <c r="G2" s="37" t="s">
        <v>298</v>
      </c>
      <c r="H2" s="36" t="s">
        <v>29</v>
      </c>
      <c r="I2" s="38">
        <v>0.33</v>
      </c>
      <c r="J2" s="38">
        <v>0.25</v>
      </c>
      <c r="K2" s="36" t="s">
        <v>30</v>
      </c>
      <c r="L2" s="36" t="s">
        <v>31</v>
      </c>
      <c r="M2" s="36" t="s">
        <v>32</v>
      </c>
      <c r="N2" s="36" t="s">
        <v>33</v>
      </c>
      <c r="O2" s="36" t="s">
        <v>34</v>
      </c>
      <c r="P2" s="36" t="s">
        <v>35</v>
      </c>
      <c r="Q2" s="36" t="s">
        <v>36</v>
      </c>
      <c r="R2" s="36" t="s">
        <v>37</v>
      </c>
      <c r="S2" s="36" t="s">
        <v>38</v>
      </c>
      <c r="T2" s="36" t="s">
        <v>93</v>
      </c>
      <c r="U2" s="36" t="s">
        <v>93</v>
      </c>
      <c r="V2" s="36" t="s">
        <v>93</v>
      </c>
      <c r="W2" s="36" t="s">
        <v>93</v>
      </c>
      <c r="X2" s="36" t="s">
        <v>95</v>
      </c>
    </row>
    <row r="3" spans="1:24" ht="63.75" x14ac:dyDescent="0.2">
      <c r="A3" s="39" t="s">
        <v>23</v>
      </c>
      <c r="B3" s="39" t="s">
        <v>24</v>
      </c>
      <c r="C3" s="39" t="s">
        <v>25</v>
      </c>
      <c r="D3" s="39" t="s">
        <v>26</v>
      </c>
      <c r="E3" s="39" t="s">
        <v>27</v>
      </c>
      <c r="F3" s="39" t="s">
        <v>28</v>
      </c>
      <c r="G3" s="37" t="s">
        <v>298</v>
      </c>
      <c r="H3" s="39" t="s">
        <v>29</v>
      </c>
      <c r="I3" s="40">
        <v>0.33</v>
      </c>
      <c r="J3" s="40">
        <v>0.25</v>
      </c>
      <c r="K3" s="39" t="s">
        <v>30</v>
      </c>
      <c r="L3" s="39" t="s">
        <v>31</v>
      </c>
      <c r="M3" s="39" t="s">
        <v>39</v>
      </c>
      <c r="N3" s="39" t="s">
        <v>33</v>
      </c>
      <c r="O3" s="39" t="s">
        <v>34</v>
      </c>
      <c r="P3" s="39" t="s">
        <v>35</v>
      </c>
      <c r="Q3" s="39" t="s">
        <v>40</v>
      </c>
      <c r="R3" s="39" t="s">
        <v>41</v>
      </c>
      <c r="S3" s="39" t="s">
        <v>42</v>
      </c>
      <c r="T3" s="41" t="s">
        <v>93</v>
      </c>
      <c r="U3" s="41" t="s">
        <v>93</v>
      </c>
      <c r="V3" s="41" t="s">
        <v>93</v>
      </c>
      <c r="W3" s="41" t="s">
        <v>93</v>
      </c>
      <c r="X3" s="41" t="s">
        <v>95</v>
      </c>
    </row>
    <row r="4" spans="1:24" s="51" customFormat="1" ht="153" x14ac:dyDescent="0.2">
      <c r="A4" s="36" t="s">
        <v>23</v>
      </c>
      <c r="B4" s="36" t="s">
        <v>43</v>
      </c>
      <c r="C4" s="36" t="s">
        <v>44</v>
      </c>
      <c r="D4" s="36" t="s">
        <v>26</v>
      </c>
      <c r="E4" s="36" t="s">
        <v>45</v>
      </c>
      <c r="F4" s="36" t="s">
        <v>46</v>
      </c>
      <c r="G4" s="37" t="s">
        <v>299</v>
      </c>
      <c r="H4" s="36" t="s">
        <v>47</v>
      </c>
      <c r="I4" s="38">
        <v>1</v>
      </c>
      <c r="J4" s="38">
        <v>1</v>
      </c>
      <c r="K4" s="36" t="s">
        <v>30</v>
      </c>
      <c r="L4" s="36" t="s">
        <v>31</v>
      </c>
      <c r="M4" s="36" t="s">
        <v>48</v>
      </c>
      <c r="N4" s="36" t="s">
        <v>49</v>
      </c>
      <c r="O4" s="36" t="s">
        <v>34</v>
      </c>
      <c r="P4" s="36" t="s">
        <v>50</v>
      </c>
      <c r="Q4" s="36" t="s">
        <v>40</v>
      </c>
      <c r="R4" s="36" t="s">
        <v>51</v>
      </c>
      <c r="S4" s="36" t="s">
        <v>38</v>
      </c>
      <c r="T4" s="36" t="s">
        <v>92</v>
      </c>
      <c r="U4" s="36" t="s">
        <v>93</v>
      </c>
      <c r="V4" s="36" t="s">
        <v>92</v>
      </c>
      <c r="W4" s="36" t="s">
        <v>92</v>
      </c>
      <c r="X4" s="52" t="s">
        <v>300</v>
      </c>
    </row>
    <row r="5" spans="1:24" ht="102" x14ac:dyDescent="0.2">
      <c r="A5" s="39" t="s">
        <v>23</v>
      </c>
      <c r="B5" s="39" t="s">
        <v>43</v>
      </c>
      <c r="C5" s="39" t="s">
        <v>44</v>
      </c>
      <c r="D5" s="39" t="s">
        <v>26</v>
      </c>
      <c r="E5" s="39" t="s">
        <v>45</v>
      </c>
      <c r="F5" s="39" t="s">
        <v>46</v>
      </c>
      <c r="G5" s="37" t="s">
        <v>299</v>
      </c>
      <c r="H5" s="39" t="s">
        <v>47</v>
      </c>
      <c r="I5" s="40">
        <v>1</v>
      </c>
      <c r="J5" s="40">
        <v>1</v>
      </c>
      <c r="K5" s="39" t="s">
        <v>30</v>
      </c>
      <c r="L5" s="39" t="s">
        <v>31</v>
      </c>
      <c r="M5" s="42" t="s">
        <v>301</v>
      </c>
      <c r="N5" s="39" t="s">
        <v>49</v>
      </c>
      <c r="O5" s="39" t="s">
        <v>34</v>
      </c>
      <c r="P5" s="39" t="s">
        <v>50</v>
      </c>
      <c r="Q5" s="39" t="s">
        <v>40</v>
      </c>
      <c r="R5" s="39" t="s">
        <v>302</v>
      </c>
      <c r="S5" s="39" t="s">
        <v>52</v>
      </c>
      <c r="T5" s="41" t="s">
        <v>92</v>
      </c>
      <c r="U5" s="41" t="s">
        <v>93</v>
      </c>
      <c r="V5" s="41" t="s">
        <v>92</v>
      </c>
      <c r="W5" s="41" t="s">
        <v>93</v>
      </c>
      <c r="X5" s="42" t="s">
        <v>303</v>
      </c>
    </row>
    <row r="6" spans="1:24" s="51" customFormat="1" ht="63.75" x14ac:dyDescent="0.2">
      <c r="A6" s="36" t="s">
        <v>53</v>
      </c>
      <c r="B6" s="36" t="s">
        <v>54</v>
      </c>
      <c r="C6" s="36" t="s">
        <v>55</v>
      </c>
      <c r="D6" s="36" t="s">
        <v>26</v>
      </c>
      <c r="E6" s="43">
        <v>0</v>
      </c>
      <c r="F6" s="36" t="s">
        <v>56</v>
      </c>
      <c r="G6" s="37" t="s">
        <v>343</v>
      </c>
      <c r="H6" s="36" t="s">
        <v>57</v>
      </c>
      <c r="I6" s="38">
        <v>0.85</v>
      </c>
      <c r="J6" s="38">
        <v>0.9</v>
      </c>
      <c r="K6" s="36" t="s">
        <v>58</v>
      </c>
      <c r="L6" s="36" t="s">
        <v>31</v>
      </c>
      <c r="M6" s="36" t="s">
        <v>59</v>
      </c>
      <c r="N6" s="36" t="s">
        <v>33</v>
      </c>
      <c r="O6" s="36" t="s">
        <v>34</v>
      </c>
      <c r="P6" s="36" t="s">
        <v>35</v>
      </c>
      <c r="Q6" s="36" t="s">
        <v>40</v>
      </c>
      <c r="R6" s="36" t="s">
        <v>60</v>
      </c>
      <c r="S6" s="36" t="s">
        <v>52</v>
      </c>
      <c r="T6" s="36" t="s">
        <v>92</v>
      </c>
      <c r="U6" s="36" t="s">
        <v>93</v>
      </c>
      <c r="V6" s="36" t="s">
        <v>92</v>
      </c>
      <c r="W6" s="36" t="s">
        <v>92</v>
      </c>
      <c r="X6" s="46"/>
    </row>
    <row r="7" spans="1:24" ht="63.75" x14ac:dyDescent="0.2">
      <c r="A7" s="39" t="s">
        <v>53</v>
      </c>
      <c r="B7" s="39" t="s">
        <v>54</v>
      </c>
      <c r="C7" s="39" t="s">
        <v>55</v>
      </c>
      <c r="D7" s="39" t="s">
        <v>26</v>
      </c>
      <c r="E7" s="44">
        <v>0</v>
      </c>
      <c r="F7" s="39" t="s">
        <v>56</v>
      </c>
      <c r="G7" s="37" t="s">
        <v>343</v>
      </c>
      <c r="H7" s="39" t="s">
        <v>57</v>
      </c>
      <c r="I7" s="40">
        <v>0.85</v>
      </c>
      <c r="J7" s="40">
        <v>0.9</v>
      </c>
      <c r="K7" s="39" t="s">
        <v>58</v>
      </c>
      <c r="L7" s="39" t="s">
        <v>31</v>
      </c>
      <c r="M7" s="39" t="s">
        <v>61</v>
      </c>
      <c r="N7" s="39" t="s">
        <v>33</v>
      </c>
      <c r="O7" s="39" t="s">
        <v>62</v>
      </c>
      <c r="P7" s="39" t="s">
        <v>35</v>
      </c>
      <c r="Q7" s="39" t="s">
        <v>40</v>
      </c>
      <c r="R7" s="39" t="s">
        <v>63</v>
      </c>
      <c r="S7" s="39" t="s">
        <v>64</v>
      </c>
      <c r="T7" s="41" t="s">
        <v>93</v>
      </c>
      <c r="U7" s="41" t="s">
        <v>92</v>
      </c>
      <c r="V7" s="41" t="s">
        <v>93</v>
      </c>
      <c r="W7" s="41" t="s">
        <v>92</v>
      </c>
      <c r="X7" s="47"/>
    </row>
    <row r="8" spans="1:24" s="51" customFormat="1" ht="127.5" x14ac:dyDescent="0.2">
      <c r="A8" s="36" t="s">
        <v>65</v>
      </c>
      <c r="B8" s="36" t="s">
        <v>66</v>
      </c>
      <c r="C8" s="36" t="s">
        <v>67</v>
      </c>
      <c r="D8" s="36" t="s">
        <v>68</v>
      </c>
      <c r="E8" s="36" t="s">
        <v>69</v>
      </c>
      <c r="F8" s="36" t="s">
        <v>69</v>
      </c>
      <c r="G8" s="37" t="s">
        <v>96</v>
      </c>
      <c r="H8" s="36" t="s">
        <v>70</v>
      </c>
      <c r="I8" s="38">
        <v>1</v>
      </c>
      <c r="J8" s="38">
        <v>1</v>
      </c>
      <c r="K8" s="36" t="s">
        <v>71</v>
      </c>
      <c r="L8" s="36" t="s">
        <v>31</v>
      </c>
      <c r="M8" s="36" t="s">
        <v>72</v>
      </c>
      <c r="N8" s="36" t="s">
        <v>49</v>
      </c>
      <c r="O8" s="36" t="s">
        <v>73</v>
      </c>
      <c r="P8" s="36" t="s">
        <v>50</v>
      </c>
      <c r="Q8" s="36" t="s">
        <v>36</v>
      </c>
      <c r="R8" s="50" t="s">
        <v>304</v>
      </c>
      <c r="S8" s="36" t="s">
        <v>52</v>
      </c>
      <c r="T8" s="36" t="s">
        <v>93</v>
      </c>
      <c r="U8" s="36" t="s">
        <v>93</v>
      </c>
      <c r="V8" s="36" t="s">
        <v>92</v>
      </c>
      <c r="W8" s="36" t="s">
        <v>93</v>
      </c>
      <c r="X8" s="48" t="s">
        <v>305</v>
      </c>
    </row>
    <row r="9" spans="1:24" ht="127.5" x14ac:dyDescent="0.2">
      <c r="A9" s="39" t="s">
        <v>65</v>
      </c>
      <c r="B9" s="39" t="s">
        <v>66</v>
      </c>
      <c r="C9" s="39" t="s">
        <v>67</v>
      </c>
      <c r="D9" s="39" t="s">
        <v>68</v>
      </c>
      <c r="E9" s="39" t="s">
        <v>69</v>
      </c>
      <c r="F9" s="39" t="s">
        <v>69</v>
      </c>
      <c r="G9" s="37" t="s">
        <v>96</v>
      </c>
      <c r="H9" s="39" t="s">
        <v>70</v>
      </c>
      <c r="I9" s="40">
        <v>1</v>
      </c>
      <c r="J9" s="40">
        <v>1</v>
      </c>
      <c r="K9" s="39" t="s">
        <v>71</v>
      </c>
      <c r="L9" s="39" t="s">
        <v>31</v>
      </c>
      <c r="M9" s="39" t="s">
        <v>74</v>
      </c>
      <c r="N9" s="39" t="s">
        <v>49</v>
      </c>
      <c r="O9" s="39" t="s">
        <v>34</v>
      </c>
      <c r="P9" s="39" t="s">
        <v>50</v>
      </c>
      <c r="Q9" s="39" t="s">
        <v>36</v>
      </c>
      <c r="R9" s="39" t="s">
        <v>75</v>
      </c>
      <c r="S9" s="41" t="s">
        <v>64</v>
      </c>
      <c r="T9" s="41" t="s">
        <v>93</v>
      </c>
      <c r="U9" s="41" t="s">
        <v>93</v>
      </c>
      <c r="V9" s="41" t="s">
        <v>92</v>
      </c>
      <c r="W9" s="41" t="s">
        <v>92</v>
      </c>
      <c r="X9" s="47"/>
    </row>
    <row r="10" spans="1:24" s="51" customFormat="1" ht="178.5" x14ac:dyDescent="0.2">
      <c r="A10" s="36" t="s">
        <v>65</v>
      </c>
      <c r="B10" s="36" t="s">
        <v>76</v>
      </c>
      <c r="C10" s="36" t="s">
        <v>77</v>
      </c>
      <c r="D10" s="36" t="s">
        <v>68</v>
      </c>
      <c r="E10" s="36" t="s">
        <v>69</v>
      </c>
      <c r="F10" s="36" t="s">
        <v>69</v>
      </c>
      <c r="G10" s="37" t="s">
        <v>97</v>
      </c>
      <c r="H10" s="36" t="s">
        <v>78</v>
      </c>
      <c r="I10" s="38">
        <v>0.5</v>
      </c>
      <c r="J10" s="38">
        <v>0.5</v>
      </c>
      <c r="K10" s="36" t="s">
        <v>79</v>
      </c>
      <c r="L10" s="36" t="s">
        <v>31</v>
      </c>
      <c r="M10" s="36" t="s">
        <v>80</v>
      </c>
      <c r="N10" s="36" t="s">
        <v>33</v>
      </c>
      <c r="O10" s="36" t="s">
        <v>73</v>
      </c>
      <c r="P10" s="36" t="s">
        <v>50</v>
      </c>
      <c r="Q10" s="36" t="s">
        <v>40</v>
      </c>
      <c r="R10" s="36" t="s">
        <v>306</v>
      </c>
      <c r="S10" s="36" t="s">
        <v>38</v>
      </c>
      <c r="T10" s="36" t="s">
        <v>93</v>
      </c>
      <c r="U10" s="36" t="s">
        <v>93</v>
      </c>
      <c r="V10" s="36" t="s">
        <v>93</v>
      </c>
      <c r="W10" s="36" t="s">
        <v>92</v>
      </c>
      <c r="X10" s="46"/>
    </row>
    <row r="11" spans="1:24" ht="178.5" x14ac:dyDescent="0.2">
      <c r="A11" s="39" t="s">
        <v>65</v>
      </c>
      <c r="B11" s="39" t="s">
        <v>76</v>
      </c>
      <c r="C11" s="39" t="s">
        <v>77</v>
      </c>
      <c r="D11" s="39" t="s">
        <v>68</v>
      </c>
      <c r="E11" s="39" t="s">
        <v>69</v>
      </c>
      <c r="F11" s="39" t="s">
        <v>69</v>
      </c>
      <c r="G11" s="37" t="s">
        <v>97</v>
      </c>
      <c r="H11" s="39" t="s">
        <v>78</v>
      </c>
      <c r="I11" s="40">
        <v>0.5</v>
      </c>
      <c r="J11" s="40">
        <v>0.5</v>
      </c>
      <c r="K11" s="39" t="s">
        <v>79</v>
      </c>
      <c r="L11" s="39" t="s">
        <v>31</v>
      </c>
      <c r="M11" s="39" t="s">
        <v>81</v>
      </c>
      <c r="N11" s="39" t="s">
        <v>33</v>
      </c>
      <c r="O11" s="39" t="s">
        <v>34</v>
      </c>
      <c r="P11" s="39" t="s">
        <v>35</v>
      </c>
      <c r="Q11" s="39" t="s">
        <v>40</v>
      </c>
      <c r="R11" s="39" t="s">
        <v>82</v>
      </c>
      <c r="S11" s="39" t="s">
        <v>83</v>
      </c>
      <c r="T11" s="41" t="s">
        <v>93</v>
      </c>
      <c r="U11" s="41" t="s">
        <v>93</v>
      </c>
      <c r="V11" s="41" t="s">
        <v>93</v>
      </c>
      <c r="W11" s="41" t="s">
        <v>92</v>
      </c>
      <c r="X11" s="47"/>
    </row>
    <row r="12" spans="1:24" s="51" customFormat="1" ht="178.5" x14ac:dyDescent="0.2">
      <c r="A12" s="36" t="s">
        <v>65</v>
      </c>
      <c r="B12" s="36" t="s">
        <v>76</v>
      </c>
      <c r="C12" s="36" t="s">
        <v>77</v>
      </c>
      <c r="D12" s="36" t="s">
        <v>68</v>
      </c>
      <c r="E12" s="36" t="s">
        <v>69</v>
      </c>
      <c r="F12" s="36" t="s">
        <v>69</v>
      </c>
      <c r="G12" s="37" t="s">
        <v>97</v>
      </c>
      <c r="H12" s="36" t="s">
        <v>78</v>
      </c>
      <c r="I12" s="38">
        <v>0.5</v>
      </c>
      <c r="J12" s="38">
        <v>0.5</v>
      </c>
      <c r="K12" s="36" t="s">
        <v>79</v>
      </c>
      <c r="L12" s="36" t="s">
        <v>31</v>
      </c>
      <c r="M12" s="36" t="s">
        <v>84</v>
      </c>
      <c r="N12" s="36" t="s">
        <v>85</v>
      </c>
      <c r="O12" s="36" t="s">
        <v>34</v>
      </c>
      <c r="P12" s="36" t="s">
        <v>35</v>
      </c>
      <c r="Q12" s="36" t="s">
        <v>40</v>
      </c>
      <c r="R12" s="36" t="s">
        <v>86</v>
      </c>
      <c r="S12" s="36" t="s">
        <v>83</v>
      </c>
      <c r="T12" s="36" t="s">
        <v>93</v>
      </c>
      <c r="U12" s="36" t="s">
        <v>93</v>
      </c>
      <c r="V12" s="36" t="s">
        <v>93</v>
      </c>
      <c r="W12" s="36" t="s">
        <v>93</v>
      </c>
      <c r="X12" s="36" t="s">
        <v>98</v>
      </c>
    </row>
  </sheetData>
  <dataValidations count="2">
    <dataValidation type="list" allowBlank="1" showInputMessage="1" showErrorMessage="1" sqref="T2:W12">
      <formula1>"Sim,Não"</formula1>
    </dataValidation>
    <dataValidation type="list" allowBlank="1" showErrorMessage="1" sqref="S2:S12">
      <formula1>"Operacional - pessoas,Operacional - processos internos,Operacional - tecnologia,Operacional - sistemas,Operacional - estrutura,Operacional - eventos externos,Comunicação,Conformidade,Imagem,Legal,Financeiro/Orçamentário"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A2" sqref="A2"/>
    </sheetView>
  </sheetViews>
  <sheetFormatPr defaultRowHeight="15" x14ac:dyDescent="0.25"/>
  <cols>
    <col min="1" max="1" width="16" customWidth="1"/>
    <col min="2" max="2" width="44.140625" customWidth="1"/>
    <col min="3" max="3" width="23.85546875" bestFit="1" customWidth="1"/>
    <col min="4" max="4" width="11.5703125" bestFit="1" customWidth="1"/>
    <col min="5" max="5" width="29.85546875" customWidth="1"/>
    <col min="6" max="6" width="13.140625" customWidth="1"/>
    <col min="10" max="10" width="16.28515625" customWidth="1"/>
    <col min="12" max="16" width="20.28515625" customWidth="1"/>
  </cols>
  <sheetData>
    <row r="1" spans="1:1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87</v>
      </c>
      <c r="M1" s="1" t="s">
        <v>88</v>
      </c>
      <c r="N1" s="1" t="s">
        <v>89</v>
      </c>
      <c r="O1" s="1" t="s">
        <v>90</v>
      </c>
      <c r="P1" s="1" t="s">
        <v>91</v>
      </c>
    </row>
    <row r="2" spans="1:16" ht="63.75" x14ac:dyDescent="0.25">
      <c r="A2" s="6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 s="7">
        <v>0.33</v>
      </c>
      <c r="I2" s="7">
        <v>0.25</v>
      </c>
      <c r="J2" s="6" t="s">
        <v>30</v>
      </c>
      <c r="K2" s="6" t="s">
        <v>31</v>
      </c>
      <c r="L2" s="5"/>
      <c r="M2" s="5"/>
      <c r="N2" s="5"/>
      <c r="O2" s="5"/>
      <c r="P2" s="5"/>
    </row>
    <row r="3" spans="1:16" ht="89.25" x14ac:dyDescent="0.25">
      <c r="A3" s="2" t="s">
        <v>23</v>
      </c>
      <c r="B3" s="2" t="s">
        <v>43</v>
      </c>
      <c r="C3" s="4" t="s">
        <v>44</v>
      </c>
      <c r="D3" s="2" t="s">
        <v>26</v>
      </c>
      <c r="E3" s="2" t="s">
        <v>45</v>
      </c>
      <c r="F3" s="2" t="s">
        <v>46</v>
      </c>
      <c r="G3" s="2" t="s">
        <v>47</v>
      </c>
      <c r="H3" s="3">
        <v>1</v>
      </c>
      <c r="I3" s="3">
        <v>1</v>
      </c>
      <c r="J3" s="2" t="s">
        <v>30</v>
      </c>
      <c r="K3" s="2" t="s">
        <v>31</v>
      </c>
      <c r="L3" s="2"/>
      <c r="M3" s="2"/>
      <c r="N3" s="2"/>
      <c r="O3" s="2"/>
      <c r="P3" s="2"/>
    </row>
    <row r="4" spans="1:16" ht="63.75" x14ac:dyDescent="0.25">
      <c r="A4" s="6" t="s">
        <v>53</v>
      </c>
      <c r="B4" s="6" t="s">
        <v>54</v>
      </c>
      <c r="C4" s="6" t="s">
        <v>55</v>
      </c>
      <c r="D4" s="6" t="s">
        <v>26</v>
      </c>
      <c r="E4" s="6">
        <v>0</v>
      </c>
      <c r="F4" s="6" t="s">
        <v>56</v>
      </c>
      <c r="G4" s="6" t="s">
        <v>57</v>
      </c>
      <c r="H4" s="7">
        <v>0.85</v>
      </c>
      <c r="I4" s="7">
        <v>0.9</v>
      </c>
      <c r="J4" s="6" t="s">
        <v>58</v>
      </c>
      <c r="K4" s="6" t="s">
        <v>31</v>
      </c>
      <c r="L4" s="5"/>
      <c r="M4" s="5"/>
      <c r="N4" s="5"/>
      <c r="O4" s="5"/>
      <c r="P4" s="5"/>
    </row>
    <row r="5" spans="1:16" ht="140.25" x14ac:dyDescent="0.25">
      <c r="A5" s="2" t="s">
        <v>65</v>
      </c>
      <c r="B5" s="2" t="s">
        <v>66</v>
      </c>
      <c r="C5" s="4" t="s">
        <v>67</v>
      </c>
      <c r="D5" s="2" t="s">
        <v>68</v>
      </c>
      <c r="E5" s="2" t="s">
        <v>69</v>
      </c>
      <c r="F5" s="2" t="s">
        <v>69</v>
      </c>
      <c r="G5" s="2" t="s">
        <v>70</v>
      </c>
      <c r="H5" s="3">
        <v>1</v>
      </c>
      <c r="I5" s="3">
        <v>1</v>
      </c>
      <c r="J5" s="2" t="s">
        <v>71</v>
      </c>
      <c r="K5" s="2" t="s">
        <v>31</v>
      </c>
      <c r="L5" s="2"/>
      <c r="M5" s="2"/>
      <c r="N5" s="2"/>
      <c r="O5" s="2"/>
      <c r="P5" s="2"/>
    </row>
    <row r="6" spans="1:16" ht="165.75" x14ac:dyDescent="0.25">
      <c r="A6" s="6" t="s">
        <v>65</v>
      </c>
      <c r="B6" s="6" t="s">
        <v>76</v>
      </c>
      <c r="C6" s="6" t="s">
        <v>77</v>
      </c>
      <c r="D6" s="6" t="s">
        <v>68</v>
      </c>
      <c r="E6" s="6" t="s">
        <v>69</v>
      </c>
      <c r="F6" s="6" t="s">
        <v>69</v>
      </c>
      <c r="G6" s="6" t="s">
        <v>78</v>
      </c>
      <c r="H6" s="7">
        <v>0.5</v>
      </c>
      <c r="I6" s="7">
        <v>0.5</v>
      </c>
      <c r="J6" s="6" t="s">
        <v>79</v>
      </c>
      <c r="K6" s="6" t="s">
        <v>31</v>
      </c>
      <c r="L6" s="5"/>
      <c r="M6" s="5"/>
      <c r="N6" s="5"/>
      <c r="O6" s="5"/>
      <c r="P6" s="5"/>
    </row>
  </sheetData>
  <autoFilter ref="A1:K6"/>
  <dataValidations count="1">
    <dataValidation type="list" allowBlank="1" showInputMessage="1" showErrorMessage="1" sqref="L2:L6 P2:P6 N2:N6">
      <formula1>"Sim,Não"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opLeftCell="A79" workbookViewId="0">
      <selection activeCell="D61" activeCellId="4" sqref="D6 D8 D49 D51 D61"/>
    </sheetView>
  </sheetViews>
  <sheetFormatPr defaultColWidth="33.7109375" defaultRowHeight="15" x14ac:dyDescent="0.25"/>
  <sheetData>
    <row r="1" spans="1:5" ht="15.75" thickBot="1" x14ac:dyDescent="0.3">
      <c r="A1" s="59" t="s">
        <v>99</v>
      </c>
      <c r="B1" s="59"/>
      <c r="C1" s="8" t="s">
        <v>100</v>
      </c>
      <c r="D1" s="8" t="s">
        <v>101</v>
      </c>
      <c r="E1" s="9" t="s">
        <v>102</v>
      </c>
    </row>
    <row r="2" spans="1:5" ht="24" thickTop="1" thickBot="1" x14ac:dyDescent="0.3">
      <c r="A2" s="59"/>
      <c r="B2" s="59"/>
      <c r="C2" s="10" t="s">
        <v>103</v>
      </c>
      <c r="D2" s="10" t="s">
        <v>104</v>
      </c>
      <c r="E2" s="11" t="s">
        <v>105</v>
      </c>
    </row>
    <row r="3" spans="1:5" ht="24" thickTop="1" thickBot="1" x14ac:dyDescent="0.3">
      <c r="A3" s="60" t="s">
        <v>106</v>
      </c>
      <c r="B3" s="60"/>
      <c r="C3" s="10" t="s">
        <v>107</v>
      </c>
      <c r="D3" s="10" t="s">
        <v>107</v>
      </c>
      <c r="E3" s="11"/>
    </row>
    <row r="4" spans="1:5" ht="16.5" thickTop="1" thickBot="1" x14ac:dyDescent="0.3">
      <c r="A4" s="12" t="s">
        <v>108</v>
      </c>
      <c r="B4" s="12" t="s">
        <v>109</v>
      </c>
      <c r="C4" s="13">
        <v>709364.77999999898</v>
      </c>
      <c r="D4" s="13"/>
      <c r="E4" s="14">
        <f>C4-D4</f>
        <v>709364.77999999898</v>
      </c>
    </row>
    <row r="5" spans="1:5" ht="16.5" thickTop="1" thickBot="1" x14ac:dyDescent="0.3">
      <c r="A5" s="12" t="s">
        <v>110</v>
      </c>
      <c r="B5" s="12" t="s">
        <v>111</v>
      </c>
      <c r="C5" s="13">
        <v>110517.99</v>
      </c>
      <c r="D5" s="13"/>
      <c r="E5" s="14">
        <f>C5-D5</f>
        <v>110517.99</v>
      </c>
    </row>
    <row r="6" spans="1:5" ht="16.5" thickTop="1" thickBot="1" x14ac:dyDescent="0.3">
      <c r="A6" s="12" t="s">
        <v>112</v>
      </c>
      <c r="B6" s="12" t="s">
        <v>113</v>
      </c>
      <c r="C6" s="13">
        <v>46065256.840000004</v>
      </c>
      <c r="D6" s="13">
        <v>11616249.99</v>
      </c>
      <c r="E6" s="14">
        <f>C6-D6</f>
        <v>34449006.850000001</v>
      </c>
    </row>
    <row r="7" spans="1:5" ht="22.5" thickTop="1" thickBot="1" x14ac:dyDescent="0.3">
      <c r="A7" s="12" t="s">
        <v>114</v>
      </c>
      <c r="B7" s="12" t="s">
        <v>115</v>
      </c>
      <c r="C7" s="13">
        <v>286339.90999999997</v>
      </c>
      <c r="D7" s="13">
        <v>6588.7</v>
      </c>
      <c r="E7" s="14">
        <f>C7-D7</f>
        <v>279751.20999999996</v>
      </c>
    </row>
    <row r="8" spans="1:5" ht="16.5" thickTop="1" thickBot="1" x14ac:dyDescent="0.3">
      <c r="A8" s="12" t="s">
        <v>116</v>
      </c>
      <c r="B8" s="12" t="s">
        <v>117</v>
      </c>
      <c r="C8" s="13">
        <v>2038541.01</v>
      </c>
      <c r="D8" s="13">
        <v>1508427.01</v>
      </c>
      <c r="E8" s="14">
        <f>C8-D8</f>
        <v>530114</v>
      </c>
    </row>
    <row r="9" spans="1:5" ht="22.5" thickTop="1" thickBot="1" x14ac:dyDescent="0.3">
      <c r="A9" s="12" t="s">
        <v>118</v>
      </c>
      <c r="B9" s="12" t="s">
        <v>119</v>
      </c>
      <c r="C9" s="13">
        <v>33568.5</v>
      </c>
      <c r="D9" s="13">
        <v>12473.5</v>
      </c>
      <c r="E9" s="14">
        <f t="shared" ref="E9:E72" si="0">C9-D9</f>
        <v>21095</v>
      </c>
    </row>
    <row r="10" spans="1:5" ht="16.5" thickTop="1" thickBot="1" x14ac:dyDescent="0.3">
      <c r="A10" s="12" t="s">
        <v>120</v>
      </c>
      <c r="B10" s="12" t="s">
        <v>121</v>
      </c>
      <c r="C10" s="13">
        <v>72754.850000000006</v>
      </c>
      <c r="D10" s="13">
        <v>70035.199999999997</v>
      </c>
      <c r="E10" s="14">
        <f t="shared" si="0"/>
        <v>2719.6500000000087</v>
      </c>
    </row>
    <row r="11" spans="1:5" ht="16.5" thickTop="1" thickBot="1" x14ac:dyDescent="0.3">
      <c r="A11" s="12" t="s">
        <v>122</v>
      </c>
      <c r="B11" s="12" t="s">
        <v>123</v>
      </c>
      <c r="C11" s="13">
        <v>136327.95000000001</v>
      </c>
      <c r="D11" s="13">
        <v>51883.66</v>
      </c>
      <c r="E11" s="14">
        <f t="shared" si="0"/>
        <v>84444.290000000008</v>
      </c>
    </row>
    <row r="12" spans="1:5" ht="16.5" thickTop="1" thickBot="1" x14ac:dyDescent="0.3">
      <c r="A12" s="12" t="s">
        <v>124</v>
      </c>
      <c r="B12" s="12" t="s">
        <v>125</v>
      </c>
      <c r="C12" s="13">
        <v>104656.39</v>
      </c>
      <c r="D12" s="13">
        <v>25004.76</v>
      </c>
      <c r="E12" s="14">
        <f t="shared" si="0"/>
        <v>79651.63</v>
      </c>
    </row>
    <row r="13" spans="1:5" ht="16.5" thickTop="1" thickBot="1" x14ac:dyDescent="0.3">
      <c r="A13" s="12" t="s">
        <v>126</v>
      </c>
      <c r="B13" s="12" t="s">
        <v>127</v>
      </c>
      <c r="C13" s="13">
        <v>257066.74</v>
      </c>
      <c r="D13" s="13">
        <v>174725.94</v>
      </c>
      <c r="E13" s="14">
        <f t="shared" si="0"/>
        <v>82340.799999999988</v>
      </c>
    </row>
    <row r="14" spans="1:5" ht="16.5" thickTop="1" thickBot="1" x14ac:dyDescent="0.3">
      <c r="A14" s="12" t="s">
        <v>128</v>
      </c>
      <c r="B14" s="12" t="s">
        <v>129</v>
      </c>
      <c r="C14" s="13">
        <v>55733.5</v>
      </c>
      <c r="D14" s="13">
        <v>25288.09</v>
      </c>
      <c r="E14" s="14">
        <f t="shared" si="0"/>
        <v>30445.41</v>
      </c>
    </row>
    <row r="15" spans="1:5" ht="22.5" thickTop="1" thickBot="1" x14ac:dyDescent="0.3">
      <c r="A15" s="12" t="s">
        <v>130</v>
      </c>
      <c r="B15" s="12" t="s">
        <v>131</v>
      </c>
      <c r="C15" s="13">
        <v>126215.43</v>
      </c>
      <c r="D15" s="13">
        <v>3822.6</v>
      </c>
      <c r="E15" s="14">
        <f t="shared" si="0"/>
        <v>122392.82999999999</v>
      </c>
    </row>
    <row r="16" spans="1:5" ht="33" thickTop="1" thickBot="1" x14ac:dyDescent="0.3">
      <c r="A16" s="12" t="s">
        <v>132</v>
      </c>
      <c r="B16" s="12" t="s">
        <v>133</v>
      </c>
      <c r="C16" s="13">
        <v>76318.48</v>
      </c>
      <c r="D16" s="13">
        <v>6865.5</v>
      </c>
      <c r="E16" s="14">
        <f t="shared" si="0"/>
        <v>69452.98</v>
      </c>
    </row>
    <row r="17" spans="1:5" ht="22.5" thickTop="1" thickBot="1" x14ac:dyDescent="0.3">
      <c r="A17" s="12" t="s">
        <v>134</v>
      </c>
      <c r="B17" s="12" t="s">
        <v>135</v>
      </c>
      <c r="C17" s="13">
        <v>250960.32</v>
      </c>
      <c r="D17" s="13">
        <v>63600</v>
      </c>
      <c r="E17" s="14">
        <f t="shared" si="0"/>
        <v>187360.32</v>
      </c>
    </row>
    <row r="18" spans="1:5" ht="16.5" thickTop="1" thickBot="1" x14ac:dyDescent="0.3">
      <c r="A18" s="12" t="s">
        <v>136</v>
      </c>
      <c r="B18" s="12" t="s">
        <v>137</v>
      </c>
      <c r="C18" s="13">
        <v>66547.11</v>
      </c>
      <c r="D18" s="13">
        <v>19490.650000000001</v>
      </c>
      <c r="E18" s="14">
        <f t="shared" si="0"/>
        <v>47056.46</v>
      </c>
    </row>
    <row r="19" spans="1:5" ht="22.5" thickTop="1" thickBot="1" x14ac:dyDescent="0.3">
      <c r="A19" s="12" t="s">
        <v>138</v>
      </c>
      <c r="B19" s="12" t="s">
        <v>139</v>
      </c>
      <c r="C19" s="13">
        <v>394033.04</v>
      </c>
      <c r="D19" s="13">
        <v>113056.15</v>
      </c>
      <c r="E19" s="14">
        <f t="shared" si="0"/>
        <v>280976.89</v>
      </c>
    </row>
    <row r="20" spans="1:5" ht="22.5" thickTop="1" thickBot="1" x14ac:dyDescent="0.3">
      <c r="A20" s="12" t="s">
        <v>140</v>
      </c>
      <c r="B20" s="12" t="s">
        <v>141</v>
      </c>
      <c r="C20" s="13">
        <v>7822.41</v>
      </c>
      <c r="D20" s="13">
        <v>5607.6</v>
      </c>
      <c r="E20" s="14">
        <f t="shared" si="0"/>
        <v>2214.8099999999995</v>
      </c>
    </row>
    <row r="21" spans="1:5" ht="22.5" thickTop="1" thickBot="1" x14ac:dyDescent="0.3">
      <c r="A21" s="12" t="s">
        <v>142</v>
      </c>
      <c r="B21" s="12" t="s">
        <v>143</v>
      </c>
      <c r="C21" s="13">
        <v>336.39</v>
      </c>
      <c r="D21" s="13">
        <v>336.39</v>
      </c>
      <c r="E21" s="14">
        <f t="shared" si="0"/>
        <v>0</v>
      </c>
    </row>
    <row r="22" spans="1:5" ht="22.5" thickTop="1" thickBot="1" x14ac:dyDescent="0.3">
      <c r="A22" s="12" t="s">
        <v>144</v>
      </c>
      <c r="B22" s="12" t="s">
        <v>145</v>
      </c>
      <c r="C22" s="13">
        <v>5232.5</v>
      </c>
      <c r="D22" s="13">
        <v>907</v>
      </c>
      <c r="E22" s="14">
        <f t="shared" si="0"/>
        <v>4325.5</v>
      </c>
    </row>
    <row r="23" spans="1:5" ht="22.5" thickTop="1" thickBot="1" x14ac:dyDescent="0.3">
      <c r="A23" s="12" t="s">
        <v>146</v>
      </c>
      <c r="B23" s="12" t="s">
        <v>147</v>
      </c>
      <c r="C23" s="13">
        <v>50682.45</v>
      </c>
      <c r="D23" s="13">
        <v>16085.99</v>
      </c>
      <c r="E23" s="14">
        <f t="shared" si="0"/>
        <v>34596.46</v>
      </c>
    </row>
    <row r="24" spans="1:5" ht="22.5" thickTop="1" thickBot="1" x14ac:dyDescent="0.3">
      <c r="A24" s="12" t="s">
        <v>148</v>
      </c>
      <c r="B24" s="12" t="s">
        <v>149</v>
      </c>
      <c r="C24" s="13">
        <v>24000.57</v>
      </c>
      <c r="D24" s="13">
        <v>18513.080000000002</v>
      </c>
      <c r="E24" s="14">
        <f t="shared" si="0"/>
        <v>5487.489999999998</v>
      </c>
    </row>
    <row r="25" spans="1:5" ht="22.5" thickTop="1" thickBot="1" x14ac:dyDescent="0.3">
      <c r="A25" s="12" t="s">
        <v>150</v>
      </c>
      <c r="B25" s="12" t="s">
        <v>151</v>
      </c>
      <c r="C25" s="13">
        <v>18603.830000000002</v>
      </c>
      <c r="D25" s="13">
        <v>2961</v>
      </c>
      <c r="E25" s="14">
        <f t="shared" si="0"/>
        <v>15642.830000000002</v>
      </c>
    </row>
    <row r="26" spans="1:5" ht="16.5" thickTop="1" thickBot="1" x14ac:dyDescent="0.3">
      <c r="A26" s="12" t="s">
        <v>152</v>
      </c>
      <c r="B26" s="12" t="s">
        <v>153</v>
      </c>
      <c r="C26" s="13">
        <v>91684.76</v>
      </c>
      <c r="D26" s="13">
        <v>44768.3</v>
      </c>
      <c r="E26" s="14">
        <f t="shared" si="0"/>
        <v>46916.459999999992</v>
      </c>
    </row>
    <row r="27" spans="1:5" ht="16.5" thickTop="1" thickBot="1" x14ac:dyDescent="0.3">
      <c r="A27" s="12" t="s">
        <v>154</v>
      </c>
      <c r="B27" s="12" t="s">
        <v>155</v>
      </c>
      <c r="C27" s="13">
        <v>130875.93</v>
      </c>
      <c r="D27" s="13">
        <v>24573.79</v>
      </c>
      <c r="E27" s="14">
        <f t="shared" si="0"/>
        <v>106302.13999999998</v>
      </c>
    </row>
    <row r="28" spans="1:5" ht="22.5" thickTop="1" thickBot="1" x14ac:dyDescent="0.3">
      <c r="A28" s="12" t="s">
        <v>156</v>
      </c>
      <c r="B28" s="12" t="s">
        <v>157</v>
      </c>
      <c r="C28" s="13">
        <v>2856</v>
      </c>
      <c r="D28" s="13">
        <v>2856</v>
      </c>
      <c r="E28" s="14">
        <f t="shared" si="0"/>
        <v>0</v>
      </c>
    </row>
    <row r="29" spans="1:5" ht="22.5" thickTop="1" thickBot="1" x14ac:dyDescent="0.3">
      <c r="A29" s="12" t="s">
        <v>158</v>
      </c>
      <c r="B29" s="12" t="s">
        <v>159</v>
      </c>
      <c r="C29" s="13">
        <v>3175.42</v>
      </c>
      <c r="D29" s="13"/>
      <c r="E29" s="14">
        <f t="shared" si="0"/>
        <v>3175.42</v>
      </c>
    </row>
    <row r="30" spans="1:5" ht="16.5" thickTop="1" thickBot="1" x14ac:dyDescent="0.3">
      <c r="A30" s="12" t="s">
        <v>160</v>
      </c>
      <c r="B30" s="12" t="s">
        <v>161</v>
      </c>
      <c r="C30" s="13">
        <v>888.47</v>
      </c>
      <c r="D30" s="13"/>
      <c r="E30" s="14">
        <f t="shared" si="0"/>
        <v>888.47</v>
      </c>
    </row>
    <row r="31" spans="1:5" ht="22.5" thickTop="1" thickBot="1" x14ac:dyDescent="0.3">
      <c r="A31" s="12" t="s">
        <v>162</v>
      </c>
      <c r="B31" s="12" t="s">
        <v>163</v>
      </c>
      <c r="C31" s="13">
        <v>1093</v>
      </c>
      <c r="D31" s="13">
        <v>1093</v>
      </c>
      <c r="E31" s="14">
        <f t="shared" si="0"/>
        <v>0</v>
      </c>
    </row>
    <row r="32" spans="1:5" ht="22.5" thickTop="1" thickBot="1" x14ac:dyDescent="0.3">
      <c r="A32" s="12" t="s">
        <v>164</v>
      </c>
      <c r="B32" s="12" t="s">
        <v>165</v>
      </c>
      <c r="C32" s="13">
        <v>14202.68</v>
      </c>
      <c r="D32" s="13"/>
      <c r="E32" s="14">
        <f t="shared" si="0"/>
        <v>14202.68</v>
      </c>
    </row>
    <row r="33" spans="1:5" ht="16.5" thickTop="1" thickBot="1" x14ac:dyDescent="0.3">
      <c r="A33" s="12" t="s">
        <v>166</v>
      </c>
      <c r="B33" s="12" t="s">
        <v>167</v>
      </c>
      <c r="C33" s="13">
        <v>806151.56000000099</v>
      </c>
      <c r="D33" s="13">
        <v>262890.78000000003</v>
      </c>
      <c r="E33" s="14">
        <f t="shared" si="0"/>
        <v>543260.78000000096</v>
      </c>
    </row>
    <row r="34" spans="1:5" ht="16.5" thickTop="1" thickBot="1" x14ac:dyDescent="0.3">
      <c r="A34" s="12" t="s">
        <v>168</v>
      </c>
      <c r="B34" s="12" t="s">
        <v>169</v>
      </c>
      <c r="C34" s="13">
        <v>51841.63</v>
      </c>
      <c r="D34" s="13">
        <v>2871.86</v>
      </c>
      <c r="E34" s="14">
        <f t="shared" si="0"/>
        <v>48969.77</v>
      </c>
    </row>
    <row r="35" spans="1:5" ht="22.5" thickTop="1" thickBot="1" x14ac:dyDescent="0.3">
      <c r="A35" s="12" t="s">
        <v>170</v>
      </c>
      <c r="B35" s="12" t="s">
        <v>171</v>
      </c>
      <c r="C35" s="13">
        <v>63773.49</v>
      </c>
      <c r="D35" s="13"/>
      <c r="E35" s="14">
        <f t="shared" si="0"/>
        <v>63773.49</v>
      </c>
    </row>
    <row r="36" spans="1:5" ht="22.5" thickTop="1" thickBot="1" x14ac:dyDescent="0.3">
      <c r="A36" s="12" t="s">
        <v>172</v>
      </c>
      <c r="B36" s="12" t="s">
        <v>173</v>
      </c>
      <c r="C36" s="13">
        <v>27828.6</v>
      </c>
      <c r="D36" s="13">
        <v>9559.7199999999993</v>
      </c>
      <c r="E36" s="14">
        <f t="shared" si="0"/>
        <v>18268.879999999997</v>
      </c>
    </row>
    <row r="37" spans="1:5" ht="16.5" thickTop="1" thickBot="1" x14ac:dyDescent="0.3">
      <c r="A37" s="12" t="s">
        <v>174</v>
      </c>
      <c r="B37" s="12" t="s">
        <v>175</v>
      </c>
      <c r="C37" s="13">
        <v>1665330.97</v>
      </c>
      <c r="D37" s="13">
        <v>158975.29999999999</v>
      </c>
      <c r="E37" s="14">
        <f t="shared" si="0"/>
        <v>1506355.67</v>
      </c>
    </row>
    <row r="38" spans="1:5" ht="22.5" thickTop="1" thickBot="1" x14ac:dyDescent="0.3">
      <c r="A38" s="12" t="s">
        <v>176</v>
      </c>
      <c r="B38" s="12" t="s">
        <v>177</v>
      </c>
      <c r="C38" s="13">
        <v>751730.68</v>
      </c>
      <c r="D38" s="13">
        <v>470360.49</v>
      </c>
      <c r="E38" s="14">
        <f t="shared" si="0"/>
        <v>281370.19000000006</v>
      </c>
    </row>
    <row r="39" spans="1:5" ht="22.5" thickTop="1" thickBot="1" x14ac:dyDescent="0.3">
      <c r="A39" s="12" t="s">
        <v>178</v>
      </c>
      <c r="B39" s="12" t="s">
        <v>179</v>
      </c>
      <c r="C39" s="13">
        <v>5200</v>
      </c>
      <c r="D39" s="13"/>
      <c r="E39" s="14">
        <f t="shared" si="0"/>
        <v>5200</v>
      </c>
    </row>
    <row r="40" spans="1:5" ht="22.5" thickTop="1" thickBot="1" x14ac:dyDescent="0.3">
      <c r="A40" s="12" t="s">
        <v>180</v>
      </c>
      <c r="B40" s="12" t="s">
        <v>181</v>
      </c>
      <c r="C40" s="13">
        <v>18098.52</v>
      </c>
      <c r="D40" s="13">
        <v>15464.52</v>
      </c>
      <c r="E40" s="14">
        <f t="shared" si="0"/>
        <v>2634</v>
      </c>
    </row>
    <row r="41" spans="1:5" ht="16.5" thickTop="1" thickBot="1" x14ac:dyDescent="0.3">
      <c r="A41" s="12" t="s">
        <v>182</v>
      </c>
      <c r="B41" s="12" t="s">
        <v>183</v>
      </c>
      <c r="C41" s="13">
        <v>17.45</v>
      </c>
      <c r="D41" s="13">
        <v>17.45</v>
      </c>
      <c r="E41" s="14">
        <f t="shared" si="0"/>
        <v>0</v>
      </c>
    </row>
    <row r="42" spans="1:5" ht="16.5" thickTop="1" thickBot="1" x14ac:dyDescent="0.3">
      <c r="A42" s="12" t="s">
        <v>184</v>
      </c>
      <c r="B42" s="12" t="s">
        <v>185</v>
      </c>
      <c r="C42" s="13">
        <v>26498.639999999999</v>
      </c>
      <c r="D42" s="13">
        <v>2208.2199999999998</v>
      </c>
      <c r="E42" s="14">
        <f t="shared" si="0"/>
        <v>24290.42</v>
      </c>
    </row>
    <row r="43" spans="1:5" ht="22.5" thickTop="1" thickBot="1" x14ac:dyDescent="0.3">
      <c r="A43" s="12" t="s">
        <v>186</v>
      </c>
      <c r="B43" s="12" t="s">
        <v>173</v>
      </c>
      <c r="C43" s="13">
        <v>48280</v>
      </c>
      <c r="D43" s="13">
        <v>37880</v>
      </c>
      <c r="E43" s="14">
        <f t="shared" si="0"/>
        <v>10400</v>
      </c>
    </row>
    <row r="44" spans="1:5" ht="22.5" thickTop="1" thickBot="1" x14ac:dyDescent="0.3">
      <c r="A44" s="12" t="s">
        <v>187</v>
      </c>
      <c r="B44" s="12" t="s">
        <v>188</v>
      </c>
      <c r="C44" s="13">
        <v>16090</v>
      </c>
      <c r="D44" s="13">
        <v>11181</v>
      </c>
      <c r="E44" s="14">
        <f t="shared" si="0"/>
        <v>4909</v>
      </c>
    </row>
    <row r="45" spans="1:5" ht="22.5" thickTop="1" thickBot="1" x14ac:dyDescent="0.3">
      <c r="A45" s="12" t="s">
        <v>189</v>
      </c>
      <c r="B45" s="12" t="s">
        <v>190</v>
      </c>
      <c r="C45" s="13">
        <v>3684.4</v>
      </c>
      <c r="D45" s="13">
        <v>1530.4</v>
      </c>
      <c r="E45" s="14">
        <f t="shared" si="0"/>
        <v>2154</v>
      </c>
    </row>
    <row r="46" spans="1:5" ht="22.5" thickTop="1" thickBot="1" x14ac:dyDescent="0.3">
      <c r="A46" s="12" t="s">
        <v>191</v>
      </c>
      <c r="B46" s="12" t="s">
        <v>192</v>
      </c>
      <c r="C46" s="13">
        <v>157417.5</v>
      </c>
      <c r="D46" s="13">
        <v>126803.5</v>
      </c>
      <c r="E46" s="14">
        <f t="shared" si="0"/>
        <v>30614</v>
      </c>
    </row>
    <row r="47" spans="1:5" ht="22.5" thickTop="1" thickBot="1" x14ac:dyDescent="0.3">
      <c r="A47" s="12" t="s">
        <v>193</v>
      </c>
      <c r="B47" s="12" t="s">
        <v>194</v>
      </c>
      <c r="C47" s="13">
        <v>21008.03</v>
      </c>
      <c r="D47" s="13">
        <v>1725</v>
      </c>
      <c r="E47" s="14">
        <f t="shared" si="0"/>
        <v>19283.03</v>
      </c>
    </row>
    <row r="48" spans="1:5" ht="16.5" thickTop="1" thickBot="1" x14ac:dyDescent="0.3">
      <c r="A48" s="12" t="s">
        <v>195</v>
      </c>
      <c r="B48" s="12" t="s">
        <v>196</v>
      </c>
      <c r="C48" s="13">
        <v>5020</v>
      </c>
      <c r="D48" s="13"/>
      <c r="E48" s="14">
        <f t="shared" si="0"/>
        <v>5020</v>
      </c>
    </row>
    <row r="49" spans="1:5" ht="16.5" thickTop="1" thickBot="1" x14ac:dyDescent="0.3">
      <c r="A49" s="12" t="s">
        <v>197</v>
      </c>
      <c r="B49" s="12" t="s">
        <v>198</v>
      </c>
      <c r="C49" s="13">
        <v>3783852.13</v>
      </c>
      <c r="D49" s="13">
        <v>1367485.68</v>
      </c>
      <c r="E49" s="14">
        <f t="shared" si="0"/>
        <v>2416366.4500000002</v>
      </c>
    </row>
    <row r="50" spans="1:5" ht="22.5" thickTop="1" thickBot="1" x14ac:dyDescent="0.3">
      <c r="A50" s="12" t="s">
        <v>199</v>
      </c>
      <c r="B50" s="12" t="s">
        <v>200</v>
      </c>
      <c r="C50" s="13">
        <v>135039.76999999999</v>
      </c>
      <c r="D50" s="13">
        <v>87106.13</v>
      </c>
      <c r="E50" s="14">
        <f t="shared" si="0"/>
        <v>47933.639999999985</v>
      </c>
    </row>
    <row r="51" spans="1:5" ht="22.5" thickTop="1" thickBot="1" x14ac:dyDescent="0.3">
      <c r="A51" s="12" t="s">
        <v>201</v>
      </c>
      <c r="B51" s="12" t="s">
        <v>202</v>
      </c>
      <c r="C51" s="13">
        <v>2001424.18</v>
      </c>
      <c r="D51" s="13">
        <v>1840919.05</v>
      </c>
      <c r="E51" s="14">
        <f t="shared" si="0"/>
        <v>160505.12999999989</v>
      </c>
    </row>
    <row r="52" spans="1:5" ht="33" thickTop="1" thickBot="1" x14ac:dyDescent="0.3">
      <c r="A52" s="12" t="s">
        <v>203</v>
      </c>
      <c r="B52" s="12" t="s">
        <v>204</v>
      </c>
      <c r="C52" s="13">
        <v>752868.5</v>
      </c>
      <c r="D52" s="13">
        <v>752868.5</v>
      </c>
      <c r="E52" s="14">
        <f t="shared" si="0"/>
        <v>0</v>
      </c>
    </row>
    <row r="53" spans="1:5" ht="22.5" thickTop="1" thickBot="1" x14ac:dyDescent="0.3">
      <c r="A53" s="12" t="s">
        <v>205</v>
      </c>
      <c r="B53" s="12" t="s">
        <v>206</v>
      </c>
      <c r="C53" s="13">
        <v>17600</v>
      </c>
      <c r="D53" s="13">
        <v>17600</v>
      </c>
      <c r="E53" s="14">
        <f t="shared" si="0"/>
        <v>0</v>
      </c>
    </row>
    <row r="54" spans="1:5" ht="22.5" thickTop="1" thickBot="1" x14ac:dyDescent="0.3">
      <c r="A54" s="12" t="s">
        <v>207</v>
      </c>
      <c r="B54" s="12" t="s">
        <v>208</v>
      </c>
      <c r="C54" s="13">
        <v>15699.98</v>
      </c>
      <c r="D54" s="13">
        <v>6365.93</v>
      </c>
      <c r="E54" s="14">
        <f t="shared" si="0"/>
        <v>9334.0499999999993</v>
      </c>
    </row>
    <row r="55" spans="1:5" ht="22.5" thickTop="1" thickBot="1" x14ac:dyDescent="0.3">
      <c r="A55" s="12" t="s">
        <v>209</v>
      </c>
      <c r="B55" s="12" t="s">
        <v>210</v>
      </c>
      <c r="C55" s="13">
        <v>141650.84</v>
      </c>
      <c r="D55" s="13">
        <v>77950.080000000002</v>
      </c>
      <c r="E55" s="14">
        <f t="shared" si="0"/>
        <v>63700.759999999995</v>
      </c>
    </row>
    <row r="56" spans="1:5" ht="16.5" thickTop="1" thickBot="1" x14ac:dyDescent="0.3">
      <c r="A56" s="12" t="s">
        <v>211</v>
      </c>
      <c r="B56" s="12" t="s">
        <v>212</v>
      </c>
      <c r="C56" s="13">
        <v>497853.41</v>
      </c>
      <c r="D56" s="13">
        <v>40138.730000000003</v>
      </c>
      <c r="E56" s="14">
        <f t="shared" si="0"/>
        <v>457714.68</v>
      </c>
    </row>
    <row r="57" spans="1:5" ht="16.5" thickTop="1" thickBot="1" x14ac:dyDescent="0.3">
      <c r="A57" s="12" t="s">
        <v>213</v>
      </c>
      <c r="B57" s="12" t="s">
        <v>214</v>
      </c>
      <c r="C57" s="13">
        <v>592.51</v>
      </c>
      <c r="D57" s="13">
        <v>43.35</v>
      </c>
      <c r="E57" s="14">
        <f t="shared" si="0"/>
        <v>549.16</v>
      </c>
    </row>
    <row r="58" spans="1:5" ht="16.5" thickTop="1" thickBot="1" x14ac:dyDescent="0.3">
      <c r="A58" s="12" t="s">
        <v>215</v>
      </c>
      <c r="B58" s="12" t="s">
        <v>216</v>
      </c>
      <c r="C58" s="13">
        <v>2922.45</v>
      </c>
      <c r="D58" s="13">
        <v>1117.17</v>
      </c>
      <c r="E58" s="14">
        <f t="shared" si="0"/>
        <v>1805.2799999999997</v>
      </c>
    </row>
    <row r="59" spans="1:5" ht="22.5" thickTop="1" thickBot="1" x14ac:dyDescent="0.3">
      <c r="A59" s="12" t="s">
        <v>217</v>
      </c>
      <c r="B59" s="12" t="s">
        <v>218</v>
      </c>
      <c r="C59" s="13">
        <v>21723.9</v>
      </c>
      <c r="D59" s="13">
        <v>18727.5</v>
      </c>
      <c r="E59" s="14">
        <f t="shared" si="0"/>
        <v>2996.4000000000015</v>
      </c>
    </row>
    <row r="60" spans="1:5" ht="22.5" thickTop="1" thickBot="1" x14ac:dyDescent="0.3">
      <c r="A60" s="12" t="s">
        <v>219</v>
      </c>
      <c r="B60" s="12" t="s">
        <v>220</v>
      </c>
      <c r="C60" s="13">
        <v>19012.599999999999</v>
      </c>
      <c r="D60" s="13">
        <v>7243.6</v>
      </c>
      <c r="E60" s="14">
        <f t="shared" si="0"/>
        <v>11768.999999999998</v>
      </c>
    </row>
    <row r="61" spans="1:5" ht="22.5" thickTop="1" thickBot="1" x14ac:dyDescent="0.3">
      <c r="A61" s="12" t="s">
        <v>221</v>
      </c>
      <c r="B61" s="12" t="s">
        <v>222</v>
      </c>
      <c r="C61" s="13">
        <v>5299977.33</v>
      </c>
      <c r="D61" s="13">
        <v>5299977.33</v>
      </c>
      <c r="E61" s="14">
        <f t="shared" si="0"/>
        <v>0</v>
      </c>
    </row>
    <row r="62" spans="1:5" ht="16.5" thickTop="1" thickBot="1" x14ac:dyDescent="0.3">
      <c r="A62" s="12" t="s">
        <v>223</v>
      </c>
      <c r="B62" s="12" t="s">
        <v>224</v>
      </c>
      <c r="C62" s="13">
        <v>41369.26</v>
      </c>
      <c r="D62" s="13">
        <v>14349.26</v>
      </c>
      <c r="E62" s="14">
        <f t="shared" si="0"/>
        <v>27020</v>
      </c>
    </row>
    <row r="63" spans="1:5" ht="16.5" thickTop="1" thickBot="1" x14ac:dyDescent="0.3">
      <c r="A63" s="12" t="s">
        <v>225</v>
      </c>
      <c r="B63" s="12" t="s">
        <v>226</v>
      </c>
      <c r="C63" s="13">
        <v>18300</v>
      </c>
      <c r="D63" s="13">
        <v>9942.42</v>
      </c>
      <c r="E63" s="14">
        <f t="shared" si="0"/>
        <v>8357.58</v>
      </c>
    </row>
    <row r="64" spans="1:5" ht="22.5" thickTop="1" thickBot="1" x14ac:dyDescent="0.3">
      <c r="A64" s="12" t="s">
        <v>227</v>
      </c>
      <c r="B64" s="12" t="s">
        <v>228</v>
      </c>
      <c r="C64" s="13">
        <v>38768.11</v>
      </c>
      <c r="D64" s="13">
        <v>37391.800000000003</v>
      </c>
      <c r="E64" s="14">
        <f t="shared" si="0"/>
        <v>1376.3099999999977</v>
      </c>
    </row>
    <row r="65" spans="1:5" ht="16.5" thickTop="1" thickBot="1" x14ac:dyDescent="0.3">
      <c r="A65" s="12" t="s">
        <v>229</v>
      </c>
      <c r="B65" s="12" t="s">
        <v>230</v>
      </c>
      <c r="C65" s="13">
        <v>600818.77</v>
      </c>
      <c r="D65" s="13">
        <v>567174.24</v>
      </c>
      <c r="E65" s="14">
        <f t="shared" si="0"/>
        <v>33644.530000000028</v>
      </c>
    </row>
    <row r="66" spans="1:5" ht="22.5" thickTop="1" thickBot="1" x14ac:dyDescent="0.3">
      <c r="A66" s="12" t="s">
        <v>231</v>
      </c>
      <c r="B66" s="12" t="s">
        <v>232</v>
      </c>
      <c r="C66" s="13">
        <v>20736</v>
      </c>
      <c r="D66" s="13">
        <v>20736</v>
      </c>
      <c r="E66" s="14">
        <f t="shared" si="0"/>
        <v>0</v>
      </c>
    </row>
    <row r="67" spans="1:5" ht="22.5" thickTop="1" thickBot="1" x14ac:dyDescent="0.3">
      <c r="A67" s="12" t="s">
        <v>233</v>
      </c>
      <c r="B67" s="12" t="s">
        <v>234</v>
      </c>
      <c r="C67" s="13">
        <v>14340</v>
      </c>
      <c r="D67" s="13"/>
      <c r="E67" s="14">
        <f t="shared" si="0"/>
        <v>14340</v>
      </c>
    </row>
    <row r="68" spans="1:5" ht="16.5" thickTop="1" thickBot="1" x14ac:dyDescent="0.3">
      <c r="A68" s="12" t="s">
        <v>235</v>
      </c>
      <c r="B68" s="12" t="s">
        <v>236</v>
      </c>
      <c r="C68" s="13">
        <v>297199.78000000003</v>
      </c>
      <c r="D68" s="13">
        <v>215166.99</v>
      </c>
      <c r="E68" s="14">
        <f t="shared" si="0"/>
        <v>82032.790000000037</v>
      </c>
    </row>
    <row r="69" spans="1:5" ht="22.5" thickTop="1" thickBot="1" x14ac:dyDescent="0.3">
      <c r="A69" s="12" t="s">
        <v>237</v>
      </c>
      <c r="B69" s="12" t="s">
        <v>238</v>
      </c>
      <c r="C69" s="13">
        <v>3879.37</v>
      </c>
      <c r="D69" s="13">
        <v>1199.82</v>
      </c>
      <c r="E69" s="14">
        <f t="shared" si="0"/>
        <v>2679.55</v>
      </c>
    </row>
    <row r="70" spans="1:5" ht="22.5" thickTop="1" thickBot="1" x14ac:dyDescent="0.3">
      <c r="A70" s="12" t="s">
        <v>239</v>
      </c>
      <c r="B70" s="12" t="s">
        <v>240</v>
      </c>
      <c r="C70" s="13">
        <v>68418.600000000006</v>
      </c>
      <c r="D70" s="13">
        <v>34816.51</v>
      </c>
      <c r="E70" s="14">
        <f t="shared" si="0"/>
        <v>33602.090000000004</v>
      </c>
    </row>
    <row r="71" spans="1:5" ht="22.5" thickTop="1" thickBot="1" x14ac:dyDescent="0.3">
      <c r="A71" s="12" t="s">
        <v>241</v>
      </c>
      <c r="B71" s="12" t="s">
        <v>242</v>
      </c>
      <c r="C71" s="13">
        <v>513865.49</v>
      </c>
      <c r="D71" s="13">
        <v>49592.28</v>
      </c>
      <c r="E71" s="14">
        <f t="shared" si="0"/>
        <v>464273.20999999996</v>
      </c>
    </row>
    <row r="72" spans="1:5" ht="22.5" thickTop="1" thickBot="1" x14ac:dyDescent="0.3">
      <c r="A72" s="12" t="s">
        <v>243</v>
      </c>
      <c r="B72" s="12" t="s">
        <v>244</v>
      </c>
      <c r="C72" s="13">
        <v>316306.12</v>
      </c>
      <c r="D72" s="13">
        <v>81390.25</v>
      </c>
      <c r="E72" s="14">
        <f t="shared" si="0"/>
        <v>234915.87</v>
      </c>
    </row>
    <row r="73" spans="1:5" ht="22.5" thickTop="1" thickBot="1" x14ac:dyDescent="0.3">
      <c r="A73" s="12" t="s">
        <v>245</v>
      </c>
      <c r="B73" s="12" t="s">
        <v>246</v>
      </c>
      <c r="C73" s="13">
        <v>56259</v>
      </c>
      <c r="D73" s="13">
        <v>16450</v>
      </c>
      <c r="E73" s="14">
        <f t="shared" ref="E73:E82" si="1">C73-D73</f>
        <v>39809</v>
      </c>
    </row>
    <row r="74" spans="1:5" ht="22.5" thickTop="1" thickBot="1" x14ac:dyDescent="0.3">
      <c r="A74" s="12" t="s">
        <v>247</v>
      </c>
      <c r="B74" s="12" t="s">
        <v>248</v>
      </c>
      <c r="C74" s="13">
        <v>92109.46</v>
      </c>
      <c r="D74" s="13">
        <v>3805.17</v>
      </c>
      <c r="E74" s="14">
        <f t="shared" si="1"/>
        <v>88304.290000000008</v>
      </c>
    </row>
    <row r="75" spans="1:5" ht="22.5" thickTop="1" thickBot="1" x14ac:dyDescent="0.3">
      <c r="A75" s="12" t="s">
        <v>249</v>
      </c>
      <c r="B75" s="12" t="s">
        <v>250</v>
      </c>
      <c r="C75" s="13">
        <v>254002.55</v>
      </c>
      <c r="D75" s="13">
        <v>174472.9</v>
      </c>
      <c r="E75" s="14">
        <f t="shared" si="1"/>
        <v>79529.649999999994</v>
      </c>
    </row>
    <row r="76" spans="1:5" ht="22.5" thickTop="1" thickBot="1" x14ac:dyDescent="0.3">
      <c r="A76" s="12" t="s">
        <v>251</v>
      </c>
      <c r="B76" s="12" t="s">
        <v>252</v>
      </c>
      <c r="C76" s="13">
        <v>728955.65</v>
      </c>
      <c r="D76" s="13">
        <v>513454.31</v>
      </c>
      <c r="E76" s="14">
        <f t="shared" si="1"/>
        <v>215501.34000000003</v>
      </c>
    </row>
    <row r="77" spans="1:5" ht="16.5" thickTop="1" thickBot="1" x14ac:dyDescent="0.3">
      <c r="A77" s="12" t="s">
        <v>253</v>
      </c>
      <c r="B77" s="12" t="s">
        <v>254</v>
      </c>
      <c r="C77" s="13">
        <v>771854.49</v>
      </c>
      <c r="D77" s="13">
        <v>71754.990000000005</v>
      </c>
      <c r="E77" s="14">
        <f t="shared" si="1"/>
        <v>700099.5</v>
      </c>
    </row>
    <row r="78" spans="1:5" ht="22.5" thickTop="1" thickBot="1" x14ac:dyDescent="0.3">
      <c r="A78" s="12" t="s">
        <v>255</v>
      </c>
      <c r="B78" s="12" t="s">
        <v>256</v>
      </c>
      <c r="C78" s="13">
        <v>385280</v>
      </c>
      <c r="D78" s="13">
        <v>385280</v>
      </c>
      <c r="E78" s="14">
        <f t="shared" si="1"/>
        <v>0</v>
      </c>
    </row>
    <row r="79" spans="1:5" ht="22.5" thickTop="1" thickBot="1" x14ac:dyDescent="0.3">
      <c r="A79" s="12" t="s">
        <v>257</v>
      </c>
      <c r="B79" s="12" t="s">
        <v>258</v>
      </c>
      <c r="C79" s="13">
        <v>6503</v>
      </c>
      <c r="D79" s="13">
        <v>1858</v>
      </c>
      <c r="E79" s="14">
        <f t="shared" si="1"/>
        <v>4645</v>
      </c>
    </row>
    <row r="80" spans="1:5" ht="22.5" thickTop="1" thickBot="1" x14ac:dyDescent="0.3">
      <c r="A80" s="12" t="s">
        <v>259</v>
      </c>
      <c r="B80" s="12" t="s">
        <v>260</v>
      </c>
      <c r="C80" s="13">
        <v>127077</v>
      </c>
      <c r="D80" s="13">
        <v>127077</v>
      </c>
      <c r="E80" s="14">
        <f t="shared" si="1"/>
        <v>0</v>
      </c>
    </row>
    <row r="81" spans="1:5" ht="16.5" thickTop="1" thickBot="1" x14ac:dyDescent="0.3">
      <c r="A81" s="12" t="s">
        <v>261</v>
      </c>
      <c r="B81" s="12" t="s">
        <v>262</v>
      </c>
      <c r="C81" s="13">
        <v>436656.38</v>
      </c>
      <c r="D81" s="13">
        <v>190814.36</v>
      </c>
      <c r="E81" s="14">
        <f t="shared" si="1"/>
        <v>245842.02000000002</v>
      </c>
    </row>
    <row r="82" spans="1:5" ht="16.5" thickTop="1" thickBot="1" x14ac:dyDescent="0.3">
      <c r="A82" s="12" t="s">
        <v>263</v>
      </c>
      <c r="B82" s="12" t="s">
        <v>264</v>
      </c>
      <c r="C82" s="13">
        <v>6840</v>
      </c>
      <c r="D82" s="13"/>
      <c r="E82" s="14">
        <f t="shared" si="1"/>
        <v>6840</v>
      </c>
    </row>
    <row r="83" spans="1:5" ht="16.5" thickTop="1" thickBot="1" x14ac:dyDescent="0.3">
      <c r="A83" s="61" t="s">
        <v>102</v>
      </c>
      <c r="B83" s="61"/>
      <c r="C83" s="15">
        <v>72293385.349999994</v>
      </c>
      <c r="D83" s="15">
        <v>26950951.489999998</v>
      </c>
      <c r="E83" s="14">
        <f>SUM(E4:E82)</f>
        <v>45342433.860000007</v>
      </c>
    </row>
    <row r="84" spans="1:5" ht="15.75" thickTop="1" x14ac:dyDescent="0.25">
      <c r="A84" s="62"/>
      <c r="B84" s="62"/>
      <c r="C84" s="16">
        <v>72293385.349999994</v>
      </c>
      <c r="D84" s="16">
        <v>26950951.489999998</v>
      </c>
      <c r="E84" s="17">
        <f>E83</f>
        <v>45342433.860000007</v>
      </c>
    </row>
    <row r="86" spans="1:5" x14ac:dyDescent="0.25">
      <c r="B86" t="s">
        <v>265</v>
      </c>
      <c r="C86" s="18">
        <f>[1]Dotação!D4</f>
        <v>72308961.700000003</v>
      </c>
    </row>
    <row r="87" spans="1:5" x14ac:dyDescent="0.25">
      <c r="B87" t="s">
        <v>266</v>
      </c>
      <c r="C87" s="18">
        <f>C84</f>
        <v>72293385.349999994</v>
      </c>
    </row>
    <row r="88" spans="1:5" x14ac:dyDescent="0.25">
      <c r="B88" t="s">
        <v>267</v>
      </c>
      <c r="C88" s="18">
        <f>[1]Dotação!H4</f>
        <v>15576.3500000238</v>
      </c>
    </row>
    <row r="89" spans="1:5" x14ac:dyDescent="0.25">
      <c r="B89" t="s">
        <v>268</v>
      </c>
      <c r="C89" s="18">
        <f>D83</f>
        <v>26950951.489999998</v>
      </c>
    </row>
    <row r="91" spans="1:5" x14ac:dyDescent="0.25">
      <c r="B91" t="s">
        <v>307</v>
      </c>
    </row>
    <row r="94" spans="1:5" x14ac:dyDescent="0.25">
      <c r="B94" s="19" t="s">
        <v>269</v>
      </c>
    </row>
    <row r="95" spans="1:5" x14ac:dyDescent="0.25">
      <c r="B95" s="19" t="s">
        <v>270</v>
      </c>
      <c r="C95" s="20">
        <f>C87/C86*100</f>
        <v>99.978458617529824</v>
      </c>
    </row>
    <row r="97" spans="2:3" x14ac:dyDescent="0.25">
      <c r="B97" s="19" t="s">
        <v>271</v>
      </c>
    </row>
    <row r="98" spans="2:3" x14ac:dyDescent="0.25">
      <c r="B98" s="19" t="s">
        <v>272</v>
      </c>
      <c r="C98" s="20">
        <f>C89/C87*100</f>
        <v>37.279968782095494</v>
      </c>
    </row>
    <row r="100" spans="2:3" x14ac:dyDescent="0.25">
      <c r="B100" s="19" t="s">
        <v>273</v>
      </c>
    </row>
    <row r="101" spans="2:3" x14ac:dyDescent="0.25">
      <c r="B101" s="19" t="s">
        <v>274</v>
      </c>
      <c r="C101" s="20">
        <f>C88/C86*100</f>
        <v>2.1541382470194978E-2</v>
      </c>
    </row>
  </sheetData>
  <mergeCells count="4">
    <mergeCell ref="A1:B2"/>
    <mergeCell ref="A3:B3"/>
    <mergeCell ref="A83:B83"/>
    <mergeCell ref="A84:B8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7" workbookViewId="0">
      <selection activeCell="B15" sqref="B15"/>
    </sheetView>
  </sheetViews>
  <sheetFormatPr defaultColWidth="25.28515625" defaultRowHeight="15" x14ac:dyDescent="0.25"/>
  <sheetData>
    <row r="1" spans="1:10" ht="15.75" thickBot="1" x14ac:dyDescent="0.3">
      <c r="A1" s="63" t="s">
        <v>99</v>
      </c>
      <c r="B1" s="63"/>
      <c r="C1" s="21"/>
      <c r="D1" s="21"/>
      <c r="E1" s="8" t="s">
        <v>275</v>
      </c>
      <c r="F1" s="8" t="s">
        <v>276</v>
      </c>
      <c r="G1" s="8" t="s">
        <v>277</v>
      </c>
      <c r="H1" s="8" t="s">
        <v>278</v>
      </c>
      <c r="I1" s="8" t="s">
        <v>279</v>
      </c>
      <c r="J1" s="22" t="s">
        <v>100</v>
      </c>
    </row>
    <row r="2" spans="1:10" ht="24" thickTop="1" thickBot="1" x14ac:dyDescent="0.3">
      <c r="A2" s="63"/>
      <c r="B2" s="63"/>
      <c r="C2" s="23"/>
      <c r="D2" s="23"/>
      <c r="E2" s="10" t="s">
        <v>280</v>
      </c>
      <c r="F2" s="10" t="s">
        <v>281</v>
      </c>
      <c r="G2" s="10" t="s">
        <v>282</v>
      </c>
      <c r="H2" s="10" t="s">
        <v>283</v>
      </c>
      <c r="I2" s="10" t="s">
        <v>284</v>
      </c>
      <c r="J2" s="24" t="s">
        <v>103</v>
      </c>
    </row>
    <row r="3" spans="1:10" ht="24" thickTop="1" thickBot="1" x14ac:dyDescent="0.3">
      <c r="A3" s="64" t="s">
        <v>285</v>
      </c>
      <c r="B3" s="64"/>
      <c r="C3" s="23"/>
      <c r="D3" s="23"/>
      <c r="E3" s="10" t="s">
        <v>107</v>
      </c>
      <c r="F3" s="10" t="s">
        <v>107</v>
      </c>
      <c r="G3" s="10" t="s">
        <v>107</v>
      </c>
      <c r="H3" s="10" t="s">
        <v>107</v>
      </c>
      <c r="I3" s="10" t="s">
        <v>107</v>
      </c>
      <c r="J3" s="24" t="s">
        <v>107</v>
      </c>
    </row>
    <row r="4" spans="1:10" ht="22.5" thickTop="1" thickBot="1" x14ac:dyDescent="0.3">
      <c r="A4" s="25" t="s">
        <v>286</v>
      </c>
      <c r="B4" s="12" t="s">
        <v>287</v>
      </c>
      <c r="C4" s="12"/>
      <c r="D4" s="26">
        <f>E4+F4-G4-D5-D6-D7-D8</f>
        <v>72308961.700000003</v>
      </c>
      <c r="E4" s="13">
        <v>123091951.27</v>
      </c>
      <c r="F4" s="13">
        <v>10605361.880000001</v>
      </c>
      <c r="G4" s="13">
        <v>6753.88</v>
      </c>
      <c r="H4" s="13">
        <v>15576.3500000238</v>
      </c>
      <c r="I4" s="13">
        <v>0</v>
      </c>
      <c r="J4" s="27">
        <v>72293385.349999994</v>
      </c>
    </row>
    <row r="5" spans="1:10" ht="33" thickTop="1" thickBot="1" x14ac:dyDescent="0.3">
      <c r="A5" s="25" t="s">
        <v>288</v>
      </c>
      <c r="B5" s="12" t="s">
        <v>289</v>
      </c>
      <c r="C5" s="12"/>
      <c r="D5" s="28">
        <f>H5+J5</f>
        <v>58170802.399999999</v>
      </c>
      <c r="E5" s="13"/>
      <c r="F5" s="13"/>
      <c r="G5" s="13"/>
      <c r="H5" s="13">
        <v>3990.0699999993699</v>
      </c>
      <c r="I5" s="13"/>
      <c r="J5" s="27">
        <v>58166812.329999998</v>
      </c>
    </row>
    <row r="6" spans="1:10" ht="33" thickTop="1" thickBot="1" x14ac:dyDescent="0.3">
      <c r="A6" s="25" t="s">
        <v>290</v>
      </c>
      <c r="B6" s="12" t="s">
        <v>291</v>
      </c>
      <c r="C6" s="12"/>
      <c r="D6" s="26">
        <f>J6</f>
        <v>14545.91</v>
      </c>
      <c r="E6" s="13"/>
      <c r="F6" s="13"/>
      <c r="G6" s="13"/>
      <c r="H6" s="13">
        <v>0</v>
      </c>
      <c r="I6" s="13"/>
      <c r="J6" s="27">
        <v>14545.91</v>
      </c>
    </row>
    <row r="7" spans="1:10" ht="22.5" thickTop="1" thickBot="1" x14ac:dyDescent="0.3">
      <c r="A7" s="25" t="s">
        <v>292</v>
      </c>
      <c r="B7" s="12" t="s">
        <v>293</v>
      </c>
      <c r="C7" s="12"/>
      <c r="D7" s="26">
        <f>J7</f>
        <v>1513639</v>
      </c>
      <c r="E7" s="13"/>
      <c r="F7" s="13"/>
      <c r="G7" s="13"/>
      <c r="H7" s="13">
        <v>0</v>
      </c>
      <c r="I7" s="13"/>
      <c r="J7" s="27">
        <v>1513639</v>
      </c>
    </row>
    <row r="8" spans="1:10" ht="32.25" thickTop="1" x14ac:dyDescent="0.25">
      <c r="A8" s="29" t="s">
        <v>294</v>
      </c>
      <c r="B8" s="30" t="s">
        <v>295</v>
      </c>
      <c r="C8" s="30"/>
      <c r="D8" s="31">
        <f>J8</f>
        <v>1682610.26</v>
      </c>
      <c r="E8" s="32"/>
      <c r="F8" s="32"/>
      <c r="G8" s="32"/>
      <c r="H8" s="32">
        <v>0</v>
      </c>
      <c r="I8" s="32"/>
      <c r="J8" s="33">
        <v>1682610.26</v>
      </c>
    </row>
    <row r="11" spans="1:10" x14ac:dyDescent="0.25">
      <c r="C11" t="s">
        <v>296</v>
      </c>
    </row>
    <row r="12" spans="1:10" x14ac:dyDescent="0.25">
      <c r="C12" t="s">
        <v>297</v>
      </c>
    </row>
  </sheetData>
  <mergeCells count="2">
    <mergeCell ref="A1:B2"/>
    <mergeCell ref="A3:B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9" sqref="I19"/>
    </sheetView>
  </sheetViews>
  <sheetFormatPr defaultRowHeight="15" x14ac:dyDescent="0.25"/>
  <cols>
    <col min="1" max="1" width="6" customWidth="1"/>
    <col min="2" max="2" width="7" bestFit="1" customWidth="1"/>
    <col min="3" max="3" width="58.7109375" bestFit="1" customWidth="1"/>
    <col min="4" max="4" width="13.28515625" bestFit="1" customWidth="1"/>
  </cols>
  <sheetData>
    <row r="1" spans="1:4" x14ac:dyDescent="0.25">
      <c r="B1" s="53">
        <v>153065</v>
      </c>
      <c r="C1" s="53" t="s">
        <v>310</v>
      </c>
    </row>
    <row r="3" spans="1:4" x14ac:dyDescent="0.25">
      <c r="A3" s="55"/>
      <c r="B3" s="56" t="s">
        <v>308</v>
      </c>
      <c r="C3" s="56" t="s">
        <v>309</v>
      </c>
      <c r="D3" s="56" t="s">
        <v>337</v>
      </c>
    </row>
    <row r="4" spans="1:4" x14ac:dyDescent="0.25">
      <c r="A4" s="54">
        <v>1</v>
      </c>
      <c r="B4" s="53">
        <v>150646</v>
      </c>
      <c r="C4" s="53" t="s">
        <v>311</v>
      </c>
      <c r="D4" s="53" t="s">
        <v>338</v>
      </c>
    </row>
    <row r="5" spans="1:4" x14ac:dyDescent="0.25">
      <c r="A5" s="54">
        <v>2</v>
      </c>
      <c r="B5" s="53">
        <v>150647</v>
      </c>
      <c r="C5" s="53" t="s">
        <v>312</v>
      </c>
      <c r="D5" s="53" t="s">
        <v>338</v>
      </c>
    </row>
    <row r="6" spans="1:4" x14ac:dyDescent="0.25">
      <c r="A6" s="54">
        <v>3</v>
      </c>
      <c r="B6" s="53">
        <v>151616</v>
      </c>
      <c r="C6" s="53" t="s">
        <v>313</v>
      </c>
      <c r="D6" s="53" t="s">
        <v>338</v>
      </c>
    </row>
    <row r="7" spans="1:4" x14ac:dyDescent="0.25">
      <c r="A7" s="54">
        <v>4</v>
      </c>
      <c r="B7" s="53">
        <v>150648</v>
      </c>
      <c r="C7" s="53" t="s">
        <v>314</v>
      </c>
      <c r="D7" s="53" t="s">
        <v>338</v>
      </c>
    </row>
    <row r="8" spans="1:4" x14ac:dyDescent="0.25">
      <c r="A8" s="54">
        <v>5</v>
      </c>
      <c r="B8" s="53">
        <v>150649</v>
      </c>
      <c r="C8" s="53" t="s">
        <v>315</v>
      </c>
      <c r="D8" s="53" t="s">
        <v>338</v>
      </c>
    </row>
    <row r="9" spans="1:4" x14ac:dyDescent="0.25">
      <c r="A9" s="54">
        <v>6</v>
      </c>
      <c r="B9" s="53">
        <v>152306</v>
      </c>
      <c r="C9" s="53" t="s">
        <v>316</v>
      </c>
      <c r="D9" s="53" t="s">
        <v>338</v>
      </c>
    </row>
    <row r="10" spans="1:4" x14ac:dyDescent="0.25">
      <c r="A10" s="54">
        <v>7</v>
      </c>
      <c r="B10" s="53">
        <v>153069</v>
      </c>
      <c r="C10" s="53" t="s">
        <v>317</v>
      </c>
      <c r="D10" s="53" t="s">
        <v>338</v>
      </c>
    </row>
    <row r="11" spans="1:4" x14ac:dyDescent="0.25">
      <c r="A11" s="54">
        <v>8</v>
      </c>
      <c r="B11" s="53">
        <v>153067</v>
      </c>
      <c r="C11" s="53" t="s">
        <v>318</v>
      </c>
      <c r="D11" s="53" t="s">
        <v>338</v>
      </c>
    </row>
    <row r="12" spans="1:4" x14ac:dyDescent="0.25">
      <c r="A12" s="54">
        <v>9</v>
      </c>
      <c r="B12" s="53">
        <v>150658</v>
      </c>
      <c r="C12" s="53" t="s">
        <v>319</v>
      </c>
      <c r="D12" s="53" t="s">
        <v>338</v>
      </c>
    </row>
    <row r="13" spans="1:4" x14ac:dyDescent="0.25">
      <c r="A13" s="54">
        <v>10</v>
      </c>
      <c r="B13" s="53">
        <v>150650</v>
      </c>
      <c r="C13" s="53" t="s">
        <v>320</v>
      </c>
      <c r="D13" s="53" t="s">
        <v>338</v>
      </c>
    </row>
    <row r="14" spans="1:4" x14ac:dyDescent="0.25">
      <c r="A14" s="54">
        <v>11</v>
      </c>
      <c r="B14" s="53">
        <v>150651</v>
      </c>
      <c r="C14" s="53" t="s">
        <v>321</v>
      </c>
      <c r="D14" s="53" t="s">
        <v>338</v>
      </c>
    </row>
    <row r="15" spans="1:4" x14ac:dyDescent="0.25">
      <c r="A15" s="54">
        <v>12</v>
      </c>
      <c r="B15" s="53">
        <v>153070</v>
      </c>
      <c r="C15" s="53" t="s">
        <v>322</v>
      </c>
      <c r="D15" s="53" t="s">
        <v>338</v>
      </c>
    </row>
    <row r="16" spans="1:4" x14ac:dyDescent="0.25">
      <c r="A16" s="54">
        <v>13</v>
      </c>
      <c r="B16" s="53">
        <v>150652</v>
      </c>
      <c r="C16" s="53" t="s">
        <v>323</v>
      </c>
      <c r="D16" s="53" t="s">
        <v>338</v>
      </c>
    </row>
    <row r="17" spans="1:4" x14ac:dyDescent="0.25">
      <c r="A17" s="54">
        <v>14</v>
      </c>
      <c r="B17" s="53">
        <v>150653</v>
      </c>
      <c r="C17" s="53" t="s">
        <v>324</v>
      </c>
      <c r="D17" s="53" t="s">
        <v>338</v>
      </c>
    </row>
    <row r="18" spans="1:4" x14ac:dyDescent="0.25">
      <c r="A18" s="54">
        <v>15</v>
      </c>
      <c r="B18" s="53">
        <v>150654</v>
      </c>
      <c r="C18" s="53" t="s">
        <v>325</v>
      </c>
      <c r="D18" s="53" t="s">
        <v>338</v>
      </c>
    </row>
    <row r="19" spans="1:4" x14ac:dyDescent="0.25">
      <c r="A19" s="54">
        <v>16</v>
      </c>
      <c r="B19" s="53">
        <v>150655</v>
      </c>
      <c r="C19" s="53" t="s">
        <v>326</v>
      </c>
      <c r="D19" s="53" t="s">
        <v>338</v>
      </c>
    </row>
    <row r="20" spans="1:4" x14ac:dyDescent="0.25">
      <c r="A20" s="54">
        <v>17</v>
      </c>
      <c r="B20" s="53">
        <v>150656</v>
      </c>
      <c r="C20" s="53" t="s">
        <v>327</v>
      </c>
      <c r="D20" s="53" t="s">
        <v>338</v>
      </c>
    </row>
    <row r="21" spans="1:4" x14ac:dyDescent="0.25">
      <c r="A21" s="54">
        <v>18</v>
      </c>
      <c r="B21" s="53">
        <v>150657</v>
      </c>
      <c r="C21" s="53" t="s">
        <v>328</v>
      </c>
      <c r="D21" s="53" t="s">
        <v>338</v>
      </c>
    </row>
    <row r="22" spans="1:4" x14ac:dyDescent="0.25">
      <c r="A22" s="54">
        <v>19</v>
      </c>
      <c r="B22" s="53">
        <v>150660</v>
      </c>
      <c r="C22" s="53" t="s">
        <v>329</v>
      </c>
      <c r="D22" s="53" t="s">
        <v>339</v>
      </c>
    </row>
    <row r="23" spans="1:4" x14ac:dyDescent="0.25">
      <c r="A23" s="54">
        <v>20</v>
      </c>
      <c r="B23" s="53">
        <v>151831</v>
      </c>
      <c r="C23" s="53" t="s">
        <v>340</v>
      </c>
      <c r="D23" s="53" t="s">
        <v>339</v>
      </c>
    </row>
    <row r="24" spans="1:4" x14ac:dyDescent="0.25">
      <c r="A24" s="54">
        <v>21</v>
      </c>
      <c r="B24" s="53">
        <v>152644</v>
      </c>
      <c r="C24" s="53" t="s">
        <v>330</v>
      </c>
      <c r="D24" s="53" t="s">
        <v>338</v>
      </c>
    </row>
    <row r="25" spans="1:4" x14ac:dyDescent="0.25">
      <c r="A25" s="54">
        <v>22</v>
      </c>
      <c r="B25" s="53">
        <v>152645</v>
      </c>
      <c r="C25" s="53" t="s">
        <v>331</v>
      </c>
      <c r="D25" s="53" t="s">
        <v>338</v>
      </c>
    </row>
    <row r="26" spans="1:4" x14ac:dyDescent="0.25">
      <c r="A26" s="54">
        <v>23</v>
      </c>
      <c r="B26" s="53">
        <v>150904</v>
      </c>
      <c r="C26" s="53" t="s">
        <v>332</v>
      </c>
      <c r="D26" s="53" t="s">
        <v>338</v>
      </c>
    </row>
    <row r="27" spans="1:4" x14ac:dyDescent="0.25">
      <c r="A27" s="54">
        <v>24</v>
      </c>
      <c r="B27" s="53">
        <v>152643</v>
      </c>
      <c r="C27" s="53" t="s">
        <v>333</v>
      </c>
      <c r="D27" s="53" t="s">
        <v>339</v>
      </c>
    </row>
    <row r="28" spans="1:4" x14ac:dyDescent="0.25">
      <c r="A28" s="54">
        <v>25</v>
      </c>
      <c r="B28" s="53">
        <v>150659</v>
      </c>
      <c r="C28" s="53" t="s">
        <v>334</v>
      </c>
      <c r="D28" s="53" t="s">
        <v>338</v>
      </c>
    </row>
    <row r="29" spans="1:4" x14ac:dyDescent="0.25">
      <c r="A29" s="54">
        <v>26</v>
      </c>
      <c r="B29" s="53">
        <v>150648</v>
      </c>
      <c r="C29" s="53" t="s">
        <v>335</v>
      </c>
      <c r="D29" s="53" t="s">
        <v>338</v>
      </c>
    </row>
    <row r="30" spans="1:4" x14ac:dyDescent="0.25">
      <c r="A30" s="54">
        <v>27</v>
      </c>
      <c r="B30" s="53">
        <v>155504</v>
      </c>
      <c r="C30" s="53" t="s">
        <v>336</v>
      </c>
      <c r="D30" s="53" t="s">
        <v>338</v>
      </c>
    </row>
    <row r="32" spans="1:4" x14ac:dyDescent="0.25">
      <c r="C32" s="57" t="s">
        <v>341</v>
      </c>
      <c r="D32" s="57">
        <v>24</v>
      </c>
    </row>
    <row r="33" spans="3:4" x14ac:dyDescent="0.25">
      <c r="C33" s="57" t="s">
        <v>342</v>
      </c>
      <c r="D33" s="57">
        <v>27</v>
      </c>
    </row>
    <row r="34" spans="3:4" x14ac:dyDescent="0.25">
      <c r="C34" s="57" t="s">
        <v>269</v>
      </c>
      <c r="D34" s="58">
        <f>D32/D33</f>
        <v>0.88888888888888884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risco_identificado</vt:lpstr>
      <vt:lpstr>risco_nao_identificado</vt:lpstr>
      <vt:lpstr>Memória 01 - Execução - RP</vt:lpstr>
      <vt:lpstr>Memória 02 - Dotação</vt:lpstr>
      <vt:lpstr> Memória 03 - Inventário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NICOLLE - UFPB</cp:lastModifiedBy>
  <cp:lastPrinted>2023-01-23T17:46:54Z</cp:lastPrinted>
  <dcterms:created xsi:type="dcterms:W3CDTF">2022-11-04T13:39:44Z</dcterms:created>
  <dcterms:modified xsi:type="dcterms:W3CDTF">2023-02-07T14:51:40Z</dcterms:modified>
</cp:coreProperties>
</file>